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vin\Desktop\Sailing schedule\"/>
    </mc:Choice>
  </mc:AlternateContent>
  <xr:revisionPtr revIDLastSave="0" documentId="8_{FB14C487-666D-471F-80EC-A0284FC68E68}" xr6:coauthVersionLast="47" xr6:coauthVersionMax="47" xr10:uidLastSave="{00000000-0000-0000-0000-000000000000}"/>
  <bookViews>
    <workbookView xWindow="-110" yWindow="-110" windowWidth="19420" windowHeight="10300" tabRatio="955" firstSheet="21" activeTab="30" xr2:uid="{C1C1DB32-25DF-429E-B0C2-392D8A80AC56}"/>
  </bookViews>
  <sheets>
    <sheet name="SAILING SCHEDULE" sheetId="27" r:id="rId1"/>
    <sheet name="BANGKOK" sheetId="1" r:id="rId2"/>
    <sheet name="MANILA" sheetId="29" r:id="rId3"/>
    <sheet name="DAVAO" sheetId="34" r:id="rId4"/>
    <sheet name="BELAWAN" sheetId="38" r:id="rId5"/>
    <sheet name="KOTA KINABALU" sheetId="2" r:id="rId6"/>
    <sheet name="BINTULU" sheetId="3" r:id="rId7"/>
    <sheet name="CHATTOGRAM" sheetId="4" r:id="rId8"/>
    <sheet name="HO CHI MINH" sheetId="5" r:id="rId9"/>
    <sheet name="HAIPHONG" sheetId="6" r:id="rId10"/>
    <sheet name="JAKARTA" sheetId="7" r:id="rId11"/>
    <sheet name="DA NANG" sheetId="44" r:id="rId12"/>
    <sheet name="KUCHING" sheetId="8" r:id="rId13"/>
    <sheet name="SIHANOUKVILLE" sheetId="9" r:id="rId14"/>
    <sheet name="YANGON" sheetId="16" r:id="rId15"/>
    <sheet name="LAEM CHABANG" sheetId="11" r:id="rId16"/>
    <sheet name="MUARA" sheetId="12" r:id="rId17"/>
    <sheet name="SEMARANG" sheetId="13" r:id="rId18"/>
    <sheet name="SURABAYA" sheetId="14" r:id="rId19"/>
    <sheet name="PORT KLANG" sheetId="28" r:id="rId20"/>
    <sheet name="CHENNAI" sheetId="18" r:id="rId21"/>
    <sheet name="NHAVA SHEVA" sheetId="19" r:id="rId22"/>
    <sheet name="KOLKATA" sheetId="22" r:id="rId23"/>
    <sheet name="JEBEL ALI" sheetId="23" r:id="rId24"/>
    <sheet name="XIN GANG" sheetId="31" r:id="rId25"/>
    <sheet name="CEBU" sheetId="32" r:id="rId26"/>
    <sheet name="QINGDAO " sheetId="35" r:id="rId27"/>
    <sheet name="NINGBO" sheetId="36" r:id="rId28"/>
    <sheet name="LYG" sheetId="37" r:id="rId29"/>
    <sheet name="DALIAN" sheetId="39" r:id="rId30"/>
    <sheet name="MUNDRA" sheetId="40" r:id="rId31"/>
    <sheet name="GENERAL SANTOS" sheetId="42" r:id="rId32"/>
    <sheet name="PENANG" sheetId="43" r:id="rId33"/>
    <sheet name="VIZAG" sheetId="45" r:id="rId34"/>
    <sheet name="KARACHI" sheetId="46" r:id="rId3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46" l="1"/>
  <c r="F6" i="46"/>
  <c r="E8" i="46"/>
  <c r="E7" i="46"/>
  <c r="F7" i="46" s="1"/>
  <c r="E6" i="46"/>
  <c r="E5" i="46"/>
  <c r="F5" i="46" s="1"/>
  <c r="E14" i="46"/>
  <c r="F14" i="46" s="1"/>
  <c r="E13" i="46"/>
  <c r="F13" i="46" s="1"/>
  <c r="E6" i="42"/>
  <c r="F6" i="42" s="1"/>
  <c r="E9" i="39"/>
  <c r="F9" i="39" s="1"/>
  <c r="E9" i="35"/>
  <c r="F9" i="35" s="1"/>
  <c r="E8" i="35"/>
  <c r="F8" i="35" s="1"/>
  <c r="E7" i="35"/>
  <c r="F7" i="35" s="1"/>
  <c r="E6" i="35"/>
  <c r="F6" i="35" s="1"/>
  <c r="E5" i="35"/>
  <c r="E6" i="32"/>
  <c r="F6" i="32" s="1"/>
  <c r="E9" i="14"/>
  <c r="F9" i="14" s="1"/>
  <c r="E8" i="14"/>
  <c r="F8" i="14" s="1"/>
  <c r="E7" i="14"/>
  <c r="F7" i="14" s="1"/>
  <c r="E6" i="14"/>
  <c r="F6" i="14" s="1"/>
  <c r="E13" i="14"/>
  <c r="F13" i="14" s="1"/>
  <c r="E5" i="14"/>
  <c r="F5" i="14" s="1"/>
  <c r="E10" i="14"/>
  <c r="F10" i="14" s="1"/>
  <c r="E11" i="14"/>
  <c r="F11" i="14" s="1"/>
  <c r="E12" i="14"/>
  <c r="F12" i="14" s="1"/>
  <c r="E7" i="13"/>
  <c r="F7" i="13" s="1"/>
  <c r="E6" i="13"/>
  <c r="F6" i="13" s="1"/>
  <c r="F6" i="9"/>
  <c r="E6" i="9"/>
  <c r="E6" i="8"/>
  <c r="F6" i="8" s="1"/>
  <c r="E15" i="7"/>
  <c r="F15" i="7" s="1"/>
  <c r="E14" i="7"/>
  <c r="F14" i="7" s="1"/>
  <c r="E13" i="7"/>
  <c r="F13" i="7" s="1"/>
  <c r="E15" i="5"/>
  <c r="F15" i="5" s="1"/>
  <c r="E14" i="5"/>
  <c r="F14" i="5" s="1"/>
  <c r="E22" i="5"/>
  <c r="F22" i="5" s="1"/>
  <c r="E21" i="5"/>
  <c r="F21" i="5" s="1"/>
  <c r="E8" i="5"/>
  <c r="F8" i="5" s="1"/>
  <c r="E7" i="5"/>
  <c r="F7" i="5" s="1"/>
  <c r="E6" i="5"/>
  <c r="F6" i="5" s="1"/>
  <c r="E5" i="5"/>
  <c r="F5" i="5" s="1"/>
  <c r="E5" i="4"/>
  <c r="F5" i="4" s="1"/>
  <c r="E6" i="4"/>
  <c r="F6" i="4" s="1"/>
  <c r="E7" i="4"/>
  <c r="F7" i="4" s="1"/>
  <c r="E11" i="4"/>
  <c r="F11" i="4" s="1"/>
  <c r="E29" i="29"/>
  <c r="F29" i="29" s="1"/>
  <c r="E28" i="29"/>
  <c r="F28" i="29" s="1"/>
  <c r="E27" i="29"/>
  <c r="F27" i="29" s="1"/>
  <c r="E7" i="29"/>
  <c r="F7" i="29" s="1"/>
  <c r="E6" i="29"/>
  <c r="F6" i="29" s="1"/>
  <c r="E9" i="29"/>
  <c r="F9" i="29" s="1"/>
  <c r="E14" i="1"/>
  <c r="F14" i="1" s="1"/>
  <c r="E13" i="1"/>
  <c r="F13" i="1" s="1"/>
  <c r="E12" i="1"/>
  <c r="F12" i="1" s="1"/>
  <c r="E11" i="1"/>
  <c r="F11" i="1" s="1"/>
  <c r="E13" i="31"/>
  <c r="F13" i="31" s="1"/>
  <c r="E12" i="31"/>
  <c r="F12" i="31" s="1"/>
  <c r="E11" i="31"/>
  <c r="F11" i="31" s="1"/>
  <c r="E10" i="31"/>
  <c r="F10" i="31" s="1"/>
  <c r="E9" i="31"/>
  <c r="F9" i="31" s="1"/>
  <c r="E6" i="44"/>
  <c r="F6" i="44" s="1"/>
  <c r="E30" i="11"/>
  <c r="F30" i="11" s="1"/>
  <c r="E31" i="11"/>
  <c r="F31" i="11" s="1"/>
  <c r="E29" i="11"/>
  <c r="F29" i="11" s="1"/>
  <c r="E28" i="11"/>
  <c r="F28" i="11" s="1"/>
  <c r="E27" i="11"/>
  <c r="F27" i="11" s="1"/>
  <c r="E26" i="11"/>
  <c r="F26" i="11" s="1"/>
  <c r="E25" i="11"/>
  <c r="F25" i="11" s="1"/>
  <c r="E44" i="5"/>
  <c r="F44" i="5" s="1"/>
  <c r="E47" i="5"/>
  <c r="F47" i="5" s="1"/>
  <c r="E46" i="5"/>
  <c r="F46" i="5" s="1"/>
  <c r="E45" i="5"/>
  <c r="F45" i="5" s="1"/>
  <c r="E43" i="5"/>
  <c r="F43" i="5" s="1"/>
  <c r="E8" i="7"/>
  <c r="F8" i="7" s="1"/>
  <c r="E7" i="7"/>
  <c r="F7" i="7" s="1"/>
  <c r="E6" i="7"/>
  <c r="F6" i="7" s="1"/>
  <c r="E7" i="9"/>
  <c r="F7" i="9" s="1"/>
  <c r="E16" i="5"/>
  <c r="F16" i="5" s="1"/>
  <c r="E13" i="5"/>
  <c r="F13" i="5" s="1"/>
  <c r="E16" i="19" l="1"/>
  <c r="F16" i="19" s="1"/>
  <c r="E15" i="19"/>
  <c r="F15" i="19" s="1"/>
  <c r="E14" i="19"/>
  <c r="F14" i="19" s="1"/>
  <c r="E13" i="19"/>
  <c r="F13" i="19" s="1"/>
  <c r="E17" i="11"/>
  <c r="F17" i="11" s="1"/>
  <c r="E8" i="43"/>
  <c r="F8" i="43" s="1"/>
  <c r="E10" i="13"/>
  <c r="F10" i="13" s="1"/>
  <c r="E9" i="13"/>
  <c r="F9" i="13" s="1"/>
  <c r="E8" i="13"/>
  <c r="F8" i="13" s="1"/>
  <c r="E5" i="13"/>
  <c r="F5" i="13" s="1"/>
  <c r="E18" i="11" l="1"/>
  <c r="F18" i="11" s="1"/>
  <c r="E9" i="6"/>
  <c r="F9" i="6" s="1"/>
  <c r="E10" i="6"/>
  <c r="F10" i="6" s="1"/>
  <c r="E8" i="6"/>
  <c r="F8" i="6" s="1"/>
  <c r="E6" i="6"/>
  <c r="F6" i="6" s="1"/>
  <c r="E7" i="6"/>
  <c r="F7" i="6" s="1"/>
  <c r="E24" i="29"/>
  <c r="F24" i="29" s="1"/>
  <c r="E23" i="29"/>
  <c r="F23" i="29" s="1"/>
  <c r="E22" i="29"/>
  <c r="F22" i="29" s="1"/>
  <c r="E26" i="1" l="1"/>
  <c r="F26" i="1" s="1"/>
  <c r="E6" i="1"/>
  <c r="F6" i="1" s="1"/>
  <c r="E5" i="1"/>
  <c r="F5" i="1" s="1"/>
  <c r="E30" i="5"/>
  <c r="F30" i="5" s="1"/>
  <c r="E8" i="39"/>
  <c r="F8" i="39" s="1"/>
  <c r="E7" i="39"/>
  <c r="F7" i="39" s="1"/>
  <c r="E6" i="39"/>
  <c r="F6" i="39" s="1"/>
  <c r="E7" i="36"/>
  <c r="F7" i="36" s="1"/>
  <c r="E6" i="36"/>
  <c r="F6" i="36" s="1"/>
  <c r="E8" i="36"/>
  <c r="F8" i="36" s="1"/>
  <c r="E5" i="36"/>
  <c r="F5" i="36" s="1"/>
  <c r="E20" i="11" l="1"/>
  <c r="F20" i="11" s="1"/>
  <c r="E19" i="11"/>
  <c r="F19" i="11" s="1"/>
  <c r="E11" i="11"/>
  <c r="F11" i="11" s="1"/>
  <c r="E8" i="16"/>
  <c r="F8" i="16" s="1"/>
  <c r="E7" i="16"/>
  <c r="F7" i="16" s="1"/>
  <c r="E13" i="6" l="1"/>
  <c r="F13" i="6" s="1"/>
  <c r="E12" i="6"/>
  <c r="F12" i="6" s="1"/>
  <c r="E29" i="5" l="1"/>
  <c r="F29" i="5" s="1"/>
  <c r="E28" i="5"/>
  <c r="F28" i="5" s="1"/>
  <c r="E27" i="5"/>
  <c r="F27" i="5" s="1"/>
  <c r="E10" i="4"/>
  <c r="F10" i="4" s="1"/>
  <c r="E9" i="44" l="1"/>
  <c r="F9" i="44" s="1"/>
  <c r="E8" i="44"/>
  <c r="F8" i="44" s="1"/>
  <c r="E7" i="44"/>
  <c r="F7" i="44" s="1"/>
  <c r="E5" i="44"/>
  <c r="F5" i="44" s="1"/>
  <c r="E5" i="12" l="1"/>
  <c r="F5" i="12" s="1"/>
  <c r="E10" i="11"/>
  <c r="F10" i="11" s="1"/>
  <c r="E12" i="11"/>
  <c r="F12" i="11" s="1"/>
  <c r="E9" i="11"/>
  <c r="F9" i="11" s="1"/>
  <c r="E6" i="12"/>
  <c r="F6" i="12" s="1"/>
  <c r="E8" i="38" l="1"/>
  <c r="F8" i="38" s="1"/>
  <c r="E8" i="29"/>
  <c r="F8" i="29" s="1"/>
  <c r="E9" i="8"/>
  <c r="F9" i="8" s="1"/>
  <c r="E8" i="8"/>
  <c r="F8" i="8" s="1"/>
  <c r="E7" i="8"/>
  <c r="F7" i="8" s="1"/>
  <c r="E5" i="8"/>
  <c r="F5" i="8" s="1"/>
  <c r="E11" i="6"/>
  <c r="F11" i="6" s="1"/>
  <c r="E5" i="6"/>
  <c r="F5" i="6" s="1"/>
  <c r="E7" i="43"/>
  <c r="F7" i="43" s="1"/>
  <c r="E6" i="43"/>
  <c r="F6" i="43" s="1"/>
  <c r="E5" i="43"/>
  <c r="F5" i="43" s="1"/>
  <c r="E8" i="4"/>
  <c r="F8" i="4" s="1"/>
  <c r="E9" i="37"/>
  <c r="F9" i="37" s="1"/>
  <c r="E8" i="37"/>
  <c r="F8" i="37" s="1"/>
  <c r="E7" i="37"/>
  <c r="F7" i="37" s="1"/>
  <c r="E6" i="37"/>
  <c r="F6" i="37" s="1"/>
  <c r="E5" i="37"/>
  <c r="F5" i="37" s="1"/>
  <c r="E12" i="4"/>
  <c r="F12" i="4" s="1"/>
  <c r="E9" i="4"/>
  <c r="F9" i="4" s="1"/>
  <c r="E8" i="42"/>
  <c r="F8" i="42" s="1"/>
  <c r="E7" i="42"/>
  <c r="F7" i="42" s="1"/>
  <c r="E5" i="42"/>
  <c r="F5" i="42" s="1"/>
  <c r="E7" i="12" l="1"/>
  <c r="F7" i="12" s="1"/>
  <c r="E5" i="7"/>
  <c r="F5" i="7" s="1"/>
  <c r="E7" i="3"/>
  <c r="F7" i="3" s="1"/>
  <c r="F5" i="35" l="1"/>
  <c r="E8" i="2" l="1"/>
  <c r="F8" i="2" s="1"/>
  <c r="E7" i="2"/>
  <c r="F7" i="2" s="1"/>
  <c r="E6" i="2"/>
  <c r="F6" i="2" s="1"/>
  <c r="E5" i="2"/>
  <c r="F5" i="2" s="1"/>
  <c r="E26" i="29"/>
  <c r="F26" i="29" s="1"/>
  <c r="E25" i="29"/>
  <c r="F25" i="29" s="1"/>
  <c r="E7" i="38"/>
  <c r="F7" i="38" s="1"/>
  <c r="E8" i="34" l="1"/>
  <c r="F8" i="34" s="1"/>
  <c r="E8" i="12" l="1"/>
  <c r="F8" i="12" s="1"/>
  <c r="E9" i="36"/>
  <c r="F9" i="36" s="1"/>
  <c r="E17" i="7" l="1"/>
  <c r="F17" i="7" s="1"/>
  <c r="E16" i="7"/>
  <c r="F16" i="7" s="1"/>
  <c r="E5" i="16" l="1"/>
  <c r="F5" i="16" s="1"/>
  <c r="E8" i="3"/>
  <c r="F8" i="3" s="1"/>
  <c r="E6" i="38"/>
  <c r="F6" i="38" s="1"/>
  <c r="E5" i="38"/>
  <c r="F5" i="38" s="1"/>
  <c r="E25" i="1"/>
  <c r="F25" i="1" s="1"/>
  <c r="E5" i="39"/>
  <c r="F5" i="39" s="1"/>
  <c r="E6" i="16"/>
  <c r="F6" i="16" s="1"/>
  <c r="E15" i="29"/>
  <c r="F15" i="29" s="1"/>
  <c r="E14" i="29"/>
  <c r="F14" i="29" s="1"/>
  <c r="E7" i="32"/>
  <c r="F7" i="32" s="1"/>
  <c r="E6" i="3"/>
  <c r="F6" i="3" s="1"/>
  <c r="E24" i="1" l="1"/>
  <c r="F24" i="1" s="1"/>
  <c r="E5" i="9" l="1"/>
  <c r="F5" i="9" s="1"/>
  <c r="E30" i="29"/>
  <c r="F30" i="29" s="1"/>
  <c r="E17" i="29" l="1"/>
  <c r="F17" i="29" s="1"/>
  <c r="E16" i="29"/>
  <c r="F16" i="29" s="1"/>
  <c r="E23" i="1"/>
  <c r="F23" i="1" s="1"/>
  <c r="E8" i="32"/>
  <c r="F8" i="32" s="1"/>
  <c r="E5" i="32" l="1"/>
  <c r="F5" i="32" s="1"/>
  <c r="E5" i="34" l="1"/>
  <c r="F5" i="34" s="1"/>
  <c r="E7" i="34"/>
  <c r="F7" i="34" s="1"/>
  <c r="E6" i="34"/>
  <c r="F6" i="34" s="1"/>
  <c r="E5" i="3" l="1"/>
  <c r="F5" i="3" s="1"/>
  <c r="E5" i="29" l="1"/>
  <c r="F5" i="29" s="1"/>
  <c r="E8" i="9" l="1"/>
  <c r="F8" i="9" l="1"/>
</calcChain>
</file>

<file path=xl/sharedStrings.xml><?xml version="1.0" encoding="utf-8"?>
<sst xmlns="http://schemas.openxmlformats.org/spreadsheetml/2006/main" count="1317" uniqueCount="408">
  <si>
    <t>EX SINGAPORE TO BANGKOK</t>
  </si>
  <si>
    <t>Vessel</t>
  </si>
  <si>
    <t>Voyage</t>
  </si>
  <si>
    <t>ETA POL</t>
  </si>
  <si>
    <t>ETD POL</t>
  </si>
  <si>
    <t>ETA POD</t>
  </si>
  <si>
    <t>Terminal</t>
  </si>
  <si>
    <t>PAT</t>
  </si>
  <si>
    <t>PIL</t>
  </si>
  <si>
    <t>COSCO</t>
  </si>
  <si>
    <t>RCL</t>
  </si>
  <si>
    <t>EX SINGAPORE TO BINTULU</t>
  </si>
  <si>
    <t>EX SINGAPORE TO CHATTOGRAM</t>
  </si>
  <si>
    <t>BANGKOK</t>
  </si>
  <si>
    <t>X-PRESS</t>
  </si>
  <si>
    <t>EX SINGAPORE TO HO CHI MINH</t>
  </si>
  <si>
    <t>CAT LAI</t>
  </si>
  <si>
    <t>ICD PHUOC LONG 3</t>
  </si>
  <si>
    <t>EX SINGAPORE TO HAIPHONG</t>
  </si>
  <si>
    <t>EX SINGAPORE TO JAKARTA</t>
  </si>
  <si>
    <t>UTC1</t>
  </si>
  <si>
    <t>SENARI TERMINAL</t>
  </si>
  <si>
    <t>EX SINGAPORE TO  SIHANOUKVILLE, CAMBODIA</t>
  </si>
  <si>
    <t>EX SINGAPORE TO LAEM CHABANG</t>
  </si>
  <si>
    <t>EX SINGAPORE TO  SURABAYA</t>
  </si>
  <si>
    <t>AWPT</t>
  </si>
  <si>
    <t>EX SINGAPORE TO CHENNAI</t>
  </si>
  <si>
    <t>MONTER</t>
  </si>
  <si>
    <t>EX SINGAPORE TO NHAVA SHEVA</t>
  </si>
  <si>
    <t>WIN</t>
  </si>
  <si>
    <t>EX SINGAPORE TO KOLKATA</t>
  </si>
  <si>
    <t>EX SINGAPORE TO JEBEL ALI</t>
  </si>
  <si>
    <t>MUARA</t>
  </si>
  <si>
    <t>KOTA KINABALU</t>
  </si>
  <si>
    <t>BINTULU</t>
  </si>
  <si>
    <t>CHATTOGRAM</t>
  </si>
  <si>
    <t>HO CHI MINH</t>
  </si>
  <si>
    <t>HAI PHONG</t>
  </si>
  <si>
    <t>JAKARTA</t>
  </si>
  <si>
    <t>KUCHING</t>
  </si>
  <si>
    <t>CAMBODIA</t>
  </si>
  <si>
    <t>LAEM CHABANG</t>
  </si>
  <si>
    <t>SEMARANG</t>
  </si>
  <si>
    <t>SURABAYA</t>
  </si>
  <si>
    <t>YANGON</t>
  </si>
  <si>
    <t>CHENNAI</t>
  </si>
  <si>
    <t>NHAVA SHEVA</t>
  </si>
  <si>
    <t>KOLKATA</t>
  </si>
  <si>
    <t>JEBEL ALI</t>
  </si>
  <si>
    <t>SINGAPORE</t>
  </si>
  <si>
    <t>THBKK</t>
  </si>
  <si>
    <t>THLCH</t>
  </si>
  <si>
    <t>PORT KLANG</t>
  </si>
  <si>
    <t>MYPKG</t>
  </si>
  <si>
    <t>IDJKT</t>
  </si>
  <si>
    <t>IDSRG</t>
  </si>
  <si>
    <t>IDSUB</t>
  </si>
  <si>
    <t>MMRGN</t>
  </si>
  <si>
    <t>VNSGN</t>
  </si>
  <si>
    <t>VNHPH</t>
  </si>
  <si>
    <t>BNMUA</t>
  </si>
  <si>
    <t>MYBKI</t>
  </si>
  <si>
    <t>MYKCH</t>
  </si>
  <si>
    <t>MYBTU</t>
  </si>
  <si>
    <t>AEJEA</t>
  </si>
  <si>
    <t>INMAA</t>
  </si>
  <si>
    <t>INNSA</t>
  </si>
  <si>
    <t>INCCU</t>
  </si>
  <si>
    <t>CHATTAGRAM</t>
  </si>
  <si>
    <t>BDCGP</t>
  </si>
  <si>
    <t>SIHANOUKVILLE CAMBODIA</t>
  </si>
  <si>
    <t>KHKOS</t>
  </si>
  <si>
    <t>Port of Loading :</t>
  </si>
  <si>
    <t xml:space="preserve">Month / Year : </t>
  </si>
  <si>
    <t xml:space="preserve">
PORT OF DESTINATION</t>
  </si>
  <si>
    <t>EX SINGAPORE TO PORT KLANG</t>
  </si>
  <si>
    <t>*Vessel schedule subject to change and space.</t>
  </si>
  <si>
    <t>MANILA</t>
  </si>
  <si>
    <t>PHMNL</t>
  </si>
  <si>
    <t>EX SINGAPORE TO MANILA</t>
  </si>
  <si>
    <t>XPRESS</t>
  </si>
  <si>
    <t>NORTH PORT</t>
  </si>
  <si>
    <t>TAN VU</t>
  </si>
  <si>
    <t>EX SINGAPORE TO KUCHING</t>
  </si>
  <si>
    <t>EX SINGAPORE TO YANGON</t>
  </si>
  <si>
    <t>HLS</t>
  </si>
  <si>
    <t>SVX</t>
  </si>
  <si>
    <t>UNIFEEDER (Check with UNI for better sailing)</t>
  </si>
  <si>
    <t>CNC</t>
  </si>
  <si>
    <t>ETA SIN</t>
  </si>
  <si>
    <t>ETD SIN</t>
  </si>
  <si>
    <t>ETA RGN</t>
  </si>
  <si>
    <t>KCS</t>
  </si>
  <si>
    <t xml:space="preserve">CNC </t>
  </si>
  <si>
    <t>HSF1CNC</t>
  </si>
  <si>
    <t>EX SINGAPORE TO MUARA</t>
  </si>
  <si>
    <t>EX SINGAPORE TO SEMARANG</t>
  </si>
  <si>
    <t>EX SINGAPORE TO SIHANOUKVILLE, CAMBODIA</t>
  </si>
  <si>
    <t>YCX</t>
  </si>
  <si>
    <t>EX SINGAPORE TO XIN GANG</t>
  </si>
  <si>
    <t>LCX</t>
  </si>
  <si>
    <t>EX SINGAPORE TO KOTA KINABALU</t>
  </si>
  <si>
    <t>BMT</t>
  </si>
  <si>
    <t>EX SINGAPORE TO DAVAO</t>
  </si>
  <si>
    <t>KOTA DUTA</t>
  </si>
  <si>
    <t>EX SINGAPORE TO CEBU</t>
  </si>
  <si>
    <t xml:space="preserve">EX SINGAPORE TO QINGDAO </t>
  </si>
  <si>
    <t>ISEACO WISDOM</t>
  </si>
  <si>
    <t>KCM2</t>
  </si>
  <si>
    <t xml:space="preserve">EX SINGAPORE TO NINGBO </t>
  </si>
  <si>
    <t>AS6 / AS1</t>
  </si>
  <si>
    <t>KOTA JAYA</t>
  </si>
  <si>
    <t>JPX</t>
  </si>
  <si>
    <t>SOUTH PORT</t>
  </si>
  <si>
    <t>UNIFEEDER</t>
  </si>
  <si>
    <t>* In red highlight (DG cant load more than 10 items)</t>
  </si>
  <si>
    <t>SEA LION &amp; PIL</t>
  </si>
  <si>
    <t>SEA LION / PIL</t>
  </si>
  <si>
    <t>COSCO / PIL</t>
  </si>
  <si>
    <t>CWX</t>
  </si>
  <si>
    <t>DANUM 175</t>
  </si>
  <si>
    <t>EX SINGAPORE TO BELAWAN</t>
  </si>
  <si>
    <t xml:space="preserve">EX SINGAPORE TO LIANYUNGANG  </t>
  </si>
  <si>
    <t xml:space="preserve">EX SINGAPORE TO DALIAN  </t>
  </si>
  <si>
    <t>SINAR SABA</t>
  </si>
  <si>
    <t>SSL</t>
  </si>
  <si>
    <t>CAPE FAWLEY</t>
  </si>
  <si>
    <t>*LONG TRANSIT</t>
  </si>
  <si>
    <t>CMA CGM PASSION</t>
  </si>
  <si>
    <t>DANU BHUM</t>
  </si>
  <si>
    <t>CONSOL DG</t>
  </si>
  <si>
    <t>CMA CGM CORAL</t>
  </si>
  <si>
    <t>MTT BINTANGOR</t>
  </si>
  <si>
    <t>ALS HERCULES</t>
  </si>
  <si>
    <t>CMA CGM DOLOMITES</t>
  </si>
  <si>
    <t>SCX</t>
  </si>
  <si>
    <t>CAT LAI, HIEP PHUOC, NHON TRACH</t>
  </si>
  <si>
    <t>*FCL DG TO HIEP, NHON</t>
  </si>
  <si>
    <t>JSS</t>
  </si>
  <si>
    <t>TIX2</t>
  </si>
  <si>
    <t>CMA CGM AMBER</t>
  </si>
  <si>
    <t>AS1</t>
  </si>
  <si>
    <t>SKX</t>
  </si>
  <si>
    <t xml:space="preserve">EX SINGAPORE TO GENERAL SANTOS </t>
  </si>
  <si>
    <t>KOTA HALUS</t>
  </si>
  <si>
    <t>MTS / VTS</t>
  </si>
  <si>
    <t>CMA CGM NANTONG</t>
  </si>
  <si>
    <t>SINAR SANUR</t>
  </si>
  <si>
    <t>EX SINGAPORE TO PENANG</t>
  </si>
  <si>
    <t>LOUISE</t>
  </si>
  <si>
    <t>*CONSOL</t>
  </si>
  <si>
    <t>*FCL ONLY</t>
  </si>
  <si>
    <t>SSX</t>
  </si>
  <si>
    <t>PIL / SSL</t>
  </si>
  <si>
    <t>LADY OF LUCK</t>
  </si>
  <si>
    <t>TIPS</t>
  </si>
  <si>
    <t>XIN YANG PU</t>
  </si>
  <si>
    <t>MOL EARNEST</t>
  </si>
  <si>
    <t>TCX</t>
  </si>
  <si>
    <t>JEJU ISLAND</t>
  </si>
  <si>
    <t>HIT</t>
  </si>
  <si>
    <t>INCEDA</t>
  </si>
  <si>
    <t>EX SINGAPORE TO DA NANG</t>
  </si>
  <si>
    <t>OTANA BHUM</t>
  </si>
  <si>
    <t>SINAR BAJO</t>
  </si>
  <si>
    <t>BALTRUM</t>
  </si>
  <si>
    <t>CONTSHIP WAY</t>
  </si>
  <si>
    <t xml:space="preserve">SP8 </t>
  </si>
  <si>
    <t>VTS IHX 20' GEN ONLY</t>
  </si>
  <si>
    <t>VNS CONSOL DG</t>
  </si>
  <si>
    <t>*CONSOL DG TO CATLAI</t>
  </si>
  <si>
    <t>JOANNA</t>
  </si>
  <si>
    <t>ALS JUNO</t>
  </si>
  <si>
    <t>187W</t>
  </si>
  <si>
    <t>XIN SHANGHAI</t>
  </si>
  <si>
    <t>KXS</t>
  </si>
  <si>
    <t xml:space="preserve">EX SINGAPORE TO MUNDRA </t>
  </si>
  <si>
    <t>COSCO DURBAN</t>
  </si>
  <si>
    <t>AEGEAN EXPRESS</t>
  </si>
  <si>
    <t>BACH</t>
  </si>
  <si>
    <t>CMA CGM ALHAMBRA</t>
  </si>
  <si>
    <t>HANSA AUGSBURG</t>
  </si>
  <si>
    <t>EX SINGAPORE TO VIZAG</t>
  </si>
  <si>
    <t>019N</t>
  </si>
  <si>
    <t>ALS FLORA</t>
  </si>
  <si>
    <t>MATOYA BAY</t>
  </si>
  <si>
    <t>ANL WANGARATTA</t>
  </si>
  <si>
    <t>2508E</t>
  </si>
  <si>
    <t>0151N</t>
  </si>
  <si>
    <t>X PRESS AQUARIUS</t>
  </si>
  <si>
    <t>GEORGE WASHINGTON BRIDGE</t>
  </si>
  <si>
    <t>188W</t>
  </si>
  <si>
    <t>SKY WIND</t>
  </si>
  <si>
    <t>CTP MAKASSAR</t>
  </si>
  <si>
    <t>SINAR SUNDA</t>
  </si>
  <si>
    <t>CONTI CONQUEST</t>
  </si>
  <si>
    <t>CMA CGM FORT DIAMANT</t>
  </si>
  <si>
    <t xml:space="preserve">COSCO COLOMBO </t>
  </si>
  <si>
    <t>EX SINGAPORE TO KARACHI</t>
  </si>
  <si>
    <t>0011W</t>
  </si>
  <si>
    <t>035W</t>
  </si>
  <si>
    <t>HYUNDAI HONG KONG</t>
  </si>
  <si>
    <t>X PRESS ANGELESEY</t>
  </si>
  <si>
    <t>0004E</t>
  </si>
  <si>
    <t>25003E</t>
  </si>
  <si>
    <t>0106E</t>
  </si>
  <si>
    <t>0038E</t>
  </si>
  <si>
    <t>VIRA BHUM</t>
  </si>
  <si>
    <t>096W</t>
  </si>
  <si>
    <t>0326E</t>
  </si>
  <si>
    <t>0BYJXN1NC</t>
  </si>
  <si>
    <t>KOTA AZAM</t>
  </si>
  <si>
    <t>9022N</t>
  </si>
  <si>
    <t>SINAR SORONG</t>
  </si>
  <si>
    <t>KOTA NEBULA</t>
  </si>
  <si>
    <t>048N</t>
  </si>
  <si>
    <t>LTS</t>
  </si>
  <si>
    <t>SHX</t>
  </si>
  <si>
    <t>022N</t>
  </si>
  <si>
    <t>023N</t>
  </si>
  <si>
    <t>SINAR SIANTAR</t>
  </si>
  <si>
    <t>264N</t>
  </si>
  <si>
    <t>130N</t>
  </si>
  <si>
    <t>265N</t>
  </si>
  <si>
    <t>078N</t>
  </si>
  <si>
    <t>0649N</t>
  </si>
  <si>
    <t>080N</t>
  </si>
  <si>
    <t>0651N</t>
  </si>
  <si>
    <t>0152N</t>
  </si>
  <si>
    <t>0153N</t>
  </si>
  <si>
    <t>0154N</t>
  </si>
  <si>
    <t>150S</t>
  </si>
  <si>
    <t>022S</t>
  </si>
  <si>
    <t>151S</t>
  </si>
  <si>
    <t>023S</t>
  </si>
  <si>
    <t>INCRES</t>
  </si>
  <si>
    <t>CNC JUPITER</t>
  </si>
  <si>
    <t>0SQ1RS1NC</t>
  </si>
  <si>
    <t>192N</t>
  </si>
  <si>
    <t>193N</t>
  </si>
  <si>
    <t>X-PRESS AQUARIUS</t>
  </si>
  <si>
    <t>035E</t>
  </si>
  <si>
    <t>188E</t>
  </si>
  <si>
    <t>131N</t>
  </si>
  <si>
    <t>0012E</t>
  </si>
  <si>
    <t>021N</t>
  </si>
  <si>
    <t>CMA CGM VALENCIA</t>
  </si>
  <si>
    <t>0BYJZN1NC</t>
  </si>
  <si>
    <t>0BYK1N1NC</t>
  </si>
  <si>
    <t>0BYK3N1NC</t>
  </si>
  <si>
    <t>0BYK5N1NC</t>
  </si>
  <si>
    <t>YM MANDATE</t>
  </si>
  <si>
    <t>098W</t>
  </si>
  <si>
    <t>MOL CELEBRATION</t>
  </si>
  <si>
    <t>100W</t>
  </si>
  <si>
    <t>SEATTLE BRIDGE</t>
  </si>
  <si>
    <t>031W</t>
  </si>
  <si>
    <t>150N</t>
  </si>
  <si>
    <t>151N</t>
  </si>
  <si>
    <t>0XL8TS1NC</t>
  </si>
  <si>
    <t>0XL8RS1NC</t>
  </si>
  <si>
    <t>0XL8PS1NC</t>
  </si>
  <si>
    <t>0XL8NS1NC</t>
  </si>
  <si>
    <t>0XL8LS1NC</t>
  </si>
  <si>
    <t>BALTIC NORTH</t>
  </si>
  <si>
    <t>0IZK8N1NC</t>
  </si>
  <si>
    <t>0IZK6N1NC</t>
  </si>
  <si>
    <t>0IZK4N1NC</t>
  </si>
  <si>
    <t>0IZK2N1NC</t>
  </si>
  <si>
    <t>GSL CHLOE</t>
  </si>
  <si>
    <t>0135N</t>
  </si>
  <si>
    <t>0RME6N1NC</t>
  </si>
  <si>
    <t>0133N</t>
  </si>
  <si>
    <t>035N</t>
  </si>
  <si>
    <t>0RME2N1NC</t>
  </si>
  <si>
    <t>0134N</t>
  </si>
  <si>
    <t>036N</t>
  </si>
  <si>
    <t>0020N</t>
  </si>
  <si>
    <t>IRIS PAOAY</t>
  </si>
  <si>
    <t>0NI0TE1NC</t>
  </si>
  <si>
    <t>0NI0VE1NC</t>
  </si>
  <si>
    <t>0NI0XE1NC</t>
  </si>
  <si>
    <t>0NI0ZE1NC</t>
  </si>
  <si>
    <t>SINAR  BAJO</t>
  </si>
  <si>
    <t>0077S</t>
  </si>
  <si>
    <t>0648S</t>
  </si>
  <si>
    <t>0650S</t>
  </si>
  <si>
    <t>0081S</t>
  </si>
  <si>
    <t>022E</t>
  </si>
  <si>
    <t>2509E</t>
  </si>
  <si>
    <t>023E</t>
  </si>
  <si>
    <t>KOTA RESTU</t>
  </si>
  <si>
    <t>269N</t>
  </si>
  <si>
    <t>0293W</t>
  </si>
  <si>
    <t>2446W</t>
  </si>
  <si>
    <t>270N</t>
  </si>
  <si>
    <t>049N</t>
  </si>
  <si>
    <t>2447W</t>
  </si>
  <si>
    <t>0294W</t>
  </si>
  <si>
    <t>INFERRO</t>
  </si>
  <si>
    <t>024N</t>
  </si>
  <si>
    <t>CMA CGM ESCURIAL</t>
  </si>
  <si>
    <t>5IUB5E1NC</t>
  </si>
  <si>
    <t>5IUB1E1NC</t>
  </si>
  <si>
    <t>5IUB7N1NC</t>
  </si>
  <si>
    <t>5IUB3N1NC</t>
  </si>
  <si>
    <t>5IUAXE1NC</t>
  </si>
  <si>
    <t>5IUAZN1NC</t>
  </si>
  <si>
    <t>5IUATE1NC</t>
  </si>
  <si>
    <t>5IUAVN1NC</t>
  </si>
  <si>
    <t>5IUAPE1NC</t>
  </si>
  <si>
    <t>047S</t>
  </si>
  <si>
    <t>192S</t>
  </si>
  <si>
    <t>048S</t>
  </si>
  <si>
    <t>193S</t>
  </si>
  <si>
    <t>0SQ1TS1NC</t>
  </si>
  <si>
    <t>0SQ1VS1NC</t>
  </si>
  <si>
    <t>0SQ1XS1NC</t>
  </si>
  <si>
    <t>SAN GIORGIO</t>
  </si>
  <si>
    <t>ST. MARY</t>
  </si>
  <si>
    <t>CNC VENUS</t>
  </si>
  <si>
    <t>CAPE ARAXOS</t>
  </si>
  <si>
    <t>CNC NEPTUNE</t>
  </si>
  <si>
    <t>0HJCCN1NC</t>
  </si>
  <si>
    <t>0HJCAN1NC</t>
  </si>
  <si>
    <t>0HJC8N1NC</t>
  </si>
  <si>
    <t>0HJC6N1NC</t>
  </si>
  <si>
    <t>0HJC4N1NC</t>
  </si>
  <si>
    <t>0327E</t>
  </si>
  <si>
    <t>0328E</t>
  </si>
  <si>
    <t>0329E</t>
  </si>
  <si>
    <t>0330E</t>
  </si>
  <si>
    <t>0070N</t>
  </si>
  <si>
    <t>0071N</t>
  </si>
  <si>
    <t>0072N</t>
  </si>
  <si>
    <t>0073N</t>
  </si>
  <si>
    <t>ISEACO FORTUNE</t>
  </si>
  <si>
    <t>229N</t>
  </si>
  <si>
    <t>154N</t>
  </si>
  <si>
    <t>230N</t>
  </si>
  <si>
    <t>0QM4XN1NC</t>
  </si>
  <si>
    <t>BRIGHT COSMO</t>
  </si>
  <si>
    <t>010N</t>
  </si>
  <si>
    <t>516N</t>
  </si>
  <si>
    <t>065N</t>
  </si>
  <si>
    <t>011N</t>
  </si>
  <si>
    <t>517N</t>
  </si>
  <si>
    <t>066N</t>
  </si>
  <si>
    <t>031S</t>
  </si>
  <si>
    <t>110S</t>
  </si>
  <si>
    <t>032S</t>
  </si>
  <si>
    <t>111S</t>
  </si>
  <si>
    <t>033S</t>
  </si>
  <si>
    <t>112S</t>
  </si>
  <si>
    <t>034S</t>
  </si>
  <si>
    <t>113S</t>
  </si>
  <si>
    <t>035S</t>
  </si>
  <si>
    <t>PIRA BHUM</t>
  </si>
  <si>
    <t>568N</t>
  </si>
  <si>
    <t>627N</t>
  </si>
  <si>
    <t>569N</t>
  </si>
  <si>
    <t>628N</t>
  </si>
  <si>
    <t xml:space="preserve">
CMA CGM VALENCIA</t>
  </si>
  <si>
    <t>CMA CGM FIGARO</t>
  </si>
  <si>
    <t>XIN BEIJING</t>
  </si>
  <si>
    <t>APL PARIS</t>
  </si>
  <si>
    <t xml:space="preserve">
APL SOUTHAMPTON</t>
  </si>
  <si>
    <t>0KCBOE1NC</t>
  </si>
  <si>
    <t>0FFEME1NC</t>
  </si>
  <si>
    <t>0FFEKE1NC</t>
  </si>
  <si>
    <t>0KCBKE1NC</t>
  </si>
  <si>
    <t>0FFEGE1NC</t>
  </si>
  <si>
    <t xml:space="preserve">XIN QUAN ZHOU </t>
  </si>
  <si>
    <t>MERKUR FJORD</t>
  </si>
  <si>
    <t>0HMD5S1NC</t>
  </si>
  <si>
    <t>149S</t>
  </si>
  <si>
    <t>131S</t>
  </si>
  <si>
    <t>143S</t>
  </si>
  <si>
    <t xml:space="preserve">ITAL UNIVERSO </t>
  </si>
  <si>
    <t>177W</t>
  </si>
  <si>
    <t>WEST PORT</t>
  </si>
  <si>
    <t>DP WORLD JEDDAH</t>
  </si>
  <si>
    <t>002W</t>
  </si>
  <si>
    <t>CELSIUS NAPLES</t>
  </si>
  <si>
    <t>910W</t>
  </si>
  <si>
    <t>XIN HANG ZHOU</t>
  </si>
  <si>
    <t>205W</t>
  </si>
  <si>
    <t>ESL DACHAN BAY</t>
  </si>
  <si>
    <t>25004W</t>
  </si>
  <si>
    <t xml:space="preserve">DP WORLD JEBEL ALI </t>
  </si>
  <si>
    <t>003W</t>
  </si>
  <si>
    <t>EVER LIVELY</t>
  </si>
  <si>
    <t>068W</t>
  </si>
  <si>
    <t xml:space="preserve">EVER URBAN </t>
  </si>
  <si>
    <t>217W</t>
  </si>
  <si>
    <t>EVER ETHIC</t>
  </si>
  <si>
    <t>176W</t>
  </si>
  <si>
    <t>KOTA MANZANILLO</t>
  </si>
  <si>
    <t>INTERASIA AMPLIFY</t>
  </si>
  <si>
    <t>020W</t>
  </si>
  <si>
    <t>008W</t>
  </si>
  <si>
    <t>BF HAMBURG</t>
  </si>
  <si>
    <t>MOL PRESENCE</t>
  </si>
  <si>
    <t>X-PRESS ANGLESEY</t>
  </si>
  <si>
    <t>0039W</t>
  </si>
  <si>
    <t>0005W</t>
  </si>
  <si>
    <t>0024W</t>
  </si>
  <si>
    <t>25005W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</si>
</sst>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\-mmm"/>
    <numFmt numFmtId="165" formatCode="000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Tahoma"/>
      <family val="2"/>
    </font>
    <font>
      <sz val="10"/>
      <color indexed="8"/>
      <name val="Tahoma"/>
      <family val="2"/>
    </font>
    <font>
      <sz val="10"/>
      <name val="Tahoma"/>
      <family val="2"/>
    </font>
    <font>
      <sz val="10"/>
      <color theme="1"/>
      <name val="Tahoma"/>
      <family val="2"/>
    </font>
    <font>
      <u/>
      <sz val="11"/>
      <color theme="10"/>
      <name val="Calibri"/>
      <family val="2"/>
      <scheme val="minor"/>
    </font>
    <font>
      <b/>
      <sz val="10"/>
      <name val="Tahoma"/>
      <family val="2"/>
    </font>
    <font>
      <b/>
      <sz val="10"/>
      <color rgb="FFFF0000"/>
      <name val="Tahoma"/>
      <family val="2"/>
    </font>
    <font>
      <sz val="11"/>
      <color indexed="8"/>
      <name val="Calibri"/>
      <family val="2"/>
    </font>
    <font>
      <sz val="10"/>
      <color rgb="FF000000"/>
      <name val="Tahoma"/>
      <family val="2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u/>
      <sz val="10"/>
      <color theme="10"/>
      <name val="Tahoma"/>
      <family val="2"/>
    </font>
    <font>
      <b/>
      <sz val="12"/>
      <color theme="1"/>
      <name val="Tahoma"/>
      <family val="2"/>
    </font>
    <font>
      <b/>
      <sz val="11"/>
      <color theme="1"/>
      <name val="Tahoma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Tahoma"/>
      <family val="2"/>
    </font>
    <font>
      <sz val="10"/>
      <color rgb="FFFF0000"/>
      <name val="Tahoma"/>
      <family val="2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2"/>
      <color theme="1"/>
      <name val="Arial"/>
      <family val="2"/>
    </font>
    <font>
      <sz val="11"/>
      <color theme="1"/>
      <name val="Calibri"/>
      <family val="2"/>
      <charset val="129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rgb="FFED0000"/>
      <name val="Tahoma"/>
      <family val="2"/>
    </font>
    <font>
      <sz val="11"/>
      <color rgb="FFED0000"/>
      <name val="Calibri"/>
      <family val="2"/>
    </font>
    <font>
      <sz val="10"/>
      <color rgb="FF00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56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10" fillId="0" borderId="0"/>
    <xf numFmtId="0" fontId="1" fillId="0" borderId="0"/>
    <xf numFmtId="0" fontId="12" fillId="0" borderId="0" applyNumberFormat="0" applyFill="0" applyBorder="0" applyAlignment="0" applyProtection="0"/>
    <xf numFmtId="0" fontId="14" fillId="0" borderId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0" applyNumberFormat="0" applyBorder="0" applyAlignment="0" applyProtection="0"/>
    <xf numFmtId="0" fontId="26" fillId="8" borderId="13" applyNumberFormat="0" applyAlignment="0" applyProtection="0"/>
    <xf numFmtId="0" fontId="27" fillId="9" borderId="14" applyNumberFormat="0" applyAlignment="0" applyProtection="0"/>
    <xf numFmtId="0" fontId="28" fillId="9" borderId="13" applyNumberFormat="0" applyAlignment="0" applyProtection="0"/>
    <xf numFmtId="0" fontId="29" fillId="0" borderId="15" applyNumberFormat="0" applyFill="0" applyAlignment="0" applyProtection="0"/>
    <xf numFmtId="0" fontId="30" fillId="10" borderId="16" applyNumberFormat="0" applyAlignment="0" applyProtection="0"/>
    <xf numFmtId="0" fontId="31" fillId="0" borderId="0" applyNumberFormat="0" applyFill="0" applyBorder="0" applyAlignment="0" applyProtection="0"/>
    <xf numFmtId="0" fontId="1" fillId="11" borderId="17" applyNumberFormat="0" applyFont="0" applyAlignment="0" applyProtection="0"/>
    <xf numFmtId="0" fontId="32" fillId="0" borderId="0" applyNumberFormat="0" applyFill="0" applyBorder="0" applyAlignment="0" applyProtection="0"/>
    <xf numFmtId="0" fontId="2" fillId="0" borderId="18" applyNumberFormat="0" applyFill="0" applyAlignment="0" applyProtection="0"/>
    <xf numFmtId="0" fontId="33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3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3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40" fillId="0" borderId="0"/>
    <xf numFmtId="0" fontId="10" fillId="0" borderId="0"/>
    <xf numFmtId="0" fontId="41" fillId="0" borderId="0">
      <alignment vertical="center"/>
    </xf>
    <xf numFmtId="0" fontId="41" fillId="0" borderId="0">
      <alignment vertical="center"/>
    </xf>
    <xf numFmtId="0" fontId="42" fillId="0" borderId="0"/>
    <xf numFmtId="0" fontId="14" fillId="0" borderId="0"/>
    <xf numFmtId="0" fontId="47" fillId="0" borderId="0"/>
  </cellStyleXfs>
  <cellXfs count="255">
    <xf numFmtId="0" fontId="0" fillId="0" borderId="0" xfId="0"/>
    <xf numFmtId="0" fontId="0" fillId="0" borderId="0" xfId="0" applyAlignment="1">
      <alignment vertical="top"/>
    </xf>
    <xf numFmtId="0" fontId="3" fillId="0" borderId="1" xfId="0" applyFont="1" applyBorder="1" applyAlignment="1">
      <alignment horizontal="center" vertical="center" readingOrder="1"/>
    </xf>
    <xf numFmtId="0" fontId="3" fillId="0" borderId="2" xfId="0" applyFont="1" applyBorder="1" applyAlignment="1">
      <alignment horizontal="center" vertical="center" readingOrder="1"/>
    </xf>
    <xf numFmtId="0" fontId="3" fillId="0" borderId="3" xfId="0" applyFont="1" applyBorder="1" applyAlignment="1">
      <alignment horizontal="center" vertical="center" readingOrder="1"/>
    </xf>
    <xf numFmtId="16" fontId="4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horizontal="center" vertical="top"/>
    </xf>
    <xf numFmtId="16" fontId="0" fillId="0" borderId="0" xfId="0" applyNumberFormat="1" applyAlignment="1">
      <alignment vertical="top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" fontId="5" fillId="0" borderId="5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6" fontId="5" fillId="0" borderId="8" xfId="0" applyNumberFormat="1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16" fontId="4" fillId="0" borderId="0" xfId="0" applyNumberFormat="1" applyFont="1" applyAlignment="1">
      <alignment horizontal="center" vertical="top"/>
    </xf>
    <xf numFmtId="16" fontId="4" fillId="0" borderId="8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 readingOrder="1"/>
    </xf>
    <xf numFmtId="0" fontId="3" fillId="0" borderId="2" xfId="0" applyFont="1" applyBorder="1" applyAlignment="1">
      <alignment horizontal="center" vertical="center" wrapText="1" readingOrder="1"/>
    </xf>
    <xf numFmtId="0" fontId="3" fillId="0" borderId="3" xfId="0" applyFont="1" applyBorder="1" applyAlignment="1">
      <alignment horizontal="center" vertical="center" wrapText="1" readingOrder="1"/>
    </xf>
    <xf numFmtId="0" fontId="0" fillId="0" borderId="0" xfId="0" applyAlignment="1">
      <alignment vertical="top" wrapText="1"/>
    </xf>
    <xf numFmtId="16" fontId="0" fillId="0" borderId="0" xfId="0" applyNumberFormat="1" applyAlignment="1">
      <alignment vertical="top" wrapText="1"/>
    </xf>
    <xf numFmtId="0" fontId="6" fillId="0" borderId="4" xfId="1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readingOrder="1"/>
    </xf>
    <xf numFmtId="164" fontId="5" fillId="0" borderId="5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 vertical="top"/>
    </xf>
    <xf numFmtId="16" fontId="5" fillId="0" borderId="8" xfId="0" applyNumberFormat="1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 readingOrder="1"/>
    </xf>
    <xf numFmtId="16" fontId="0" fillId="0" borderId="0" xfId="0" applyNumberFormat="1"/>
    <xf numFmtId="16" fontId="0" fillId="0" borderId="8" xfId="0" applyNumberFormat="1" applyBorder="1" applyAlignment="1">
      <alignment horizontal="center"/>
    </xf>
    <xf numFmtId="16" fontId="6" fillId="0" borderId="5" xfId="0" applyNumberFormat="1" applyFont="1" applyBorder="1" applyAlignment="1">
      <alignment horizontal="center"/>
    </xf>
    <xf numFmtId="16" fontId="6" fillId="0" borderId="8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vertical="center" readingOrder="1"/>
    </xf>
    <xf numFmtId="0" fontId="8" fillId="0" borderId="2" xfId="0" applyFont="1" applyBorder="1" applyAlignment="1">
      <alignment horizontal="center" vertical="center" readingOrder="1"/>
    </xf>
    <xf numFmtId="0" fontId="8" fillId="0" borderId="3" xfId="0" applyFont="1" applyBorder="1" applyAlignment="1">
      <alignment horizontal="center" vertical="center" readingOrder="1"/>
    </xf>
    <xf numFmtId="0" fontId="8" fillId="0" borderId="0" xfId="0" applyFont="1" applyAlignment="1">
      <alignment horizontal="center" vertical="center" readingOrder="1"/>
    </xf>
    <xf numFmtId="16" fontId="6" fillId="0" borderId="5" xfId="0" applyNumberFormat="1" applyFont="1" applyBorder="1" applyAlignment="1">
      <alignment horizontal="center" vertical="center"/>
    </xf>
    <xf numFmtId="16" fontId="6" fillId="0" borderId="8" xfId="0" applyNumberFormat="1" applyFont="1" applyBorder="1" applyAlignment="1">
      <alignment horizontal="center" vertical="center"/>
    </xf>
    <xf numFmtId="0" fontId="8" fillId="0" borderId="0" xfId="3" applyFont="1" applyAlignment="1">
      <alignment horizontal="center"/>
    </xf>
    <xf numFmtId="0" fontId="11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7" fillId="0" borderId="0" xfId="2" applyAlignment="1"/>
    <xf numFmtId="0" fontId="12" fillId="0" borderId="0" xfId="5" applyAlignment="1"/>
    <xf numFmtId="0" fontId="7" fillId="0" borderId="0" xfId="2" quotePrefix="1" applyAlignment="1"/>
    <xf numFmtId="0" fontId="0" fillId="0" borderId="0" xfId="0" applyAlignment="1">
      <alignment vertical="center"/>
    </xf>
    <xf numFmtId="0" fontId="5" fillId="3" borderId="5" xfId="6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9" fillId="3" borderId="0" xfId="6" applyFont="1" applyFill="1" applyAlignment="1">
      <alignment horizontal="left" vertical="center"/>
    </xf>
    <xf numFmtId="0" fontId="5" fillId="3" borderId="5" xfId="6" applyFont="1" applyFill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 wrapText="1"/>
    </xf>
    <xf numFmtId="16" fontId="4" fillId="0" borderId="5" xfId="0" applyNumberFormat="1" applyFont="1" applyBorder="1" applyAlignment="1">
      <alignment horizontal="center" vertical="center" readingOrder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4" fillId="0" borderId="0" xfId="0" applyFont="1" applyAlignment="1">
      <alignment horizontal="center" vertical="top"/>
    </xf>
    <xf numFmtId="0" fontId="6" fillId="0" borderId="0" xfId="0" applyFont="1"/>
    <xf numFmtId="0" fontId="9" fillId="0" borderId="0" xfId="0" applyFont="1" applyAlignment="1">
      <alignment horizontal="left" vertical="center"/>
    </xf>
    <xf numFmtId="16" fontId="5" fillId="0" borderId="5" xfId="0" applyNumberFormat="1" applyFont="1" applyBorder="1" applyAlignment="1">
      <alignment horizontal="center" vertical="center"/>
    </xf>
    <xf numFmtId="16" fontId="5" fillId="0" borderId="8" xfId="0" applyNumberFormat="1" applyFont="1" applyBorder="1" applyAlignment="1">
      <alignment horizontal="center" vertical="center"/>
    </xf>
    <xf numFmtId="16" fontId="6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top"/>
    </xf>
    <xf numFmtId="16" fontId="5" fillId="0" borderId="0" xfId="0" applyNumberFormat="1" applyFont="1" applyAlignment="1">
      <alignment horizontal="center" vertical="top"/>
    </xf>
    <xf numFmtId="16" fontId="5" fillId="0" borderId="0" xfId="0" applyNumberFormat="1" applyFont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36" fillId="0" borderId="0" xfId="0" applyFont="1" applyAlignment="1">
      <alignment horizontal="center"/>
    </xf>
    <xf numFmtId="0" fontId="8" fillId="0" borderId="1" xfId="0" applyFont="1" applyBorder="1" applyAlignment="1">
      <alignment horizontal="center" readingOrder="1"/>
    </xf>
    <xf numFmtId="0" fontId="8" fillId="0" borderId="2" xfId="0" applyFont="1" applyBorder="1" applyAlignment="1">
      <alignment horizontal="center" readingOrder="1"/>
    </xf>
    <xf numFmtId="0" fontId="8" fillId="0" borderId="3" xfId="0" applyFont="1" applyBorder="1" applyAlignment="1">
      <alignment horizontal="center" readingOrder="1"/>
    </xf>
    <xf numFmtId="0" fontId="31" fillId="0" borderId="0" xfId="0" applyFont="1"/>
    <xf numFmtId="0" fontId="15" fillId="0" borderId="0" xfId="0" applyFont="1"/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8" fillId="0" borderId="0" xfId="0" applyFont="1" applyAlignment="1">
      <alignment horizontal="left" vertical="center" readingOrder="1"/>
    </xf>
    <xf numFmtId="0" fontId="0" fillId="0" borderId="9" xfId="0" applyBorder="1"/>
    <xf numFmtId="16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6" fontId="38" fillId="0" borderId="5" xfId="0" applyNumberFormat="1" applyFont="1" applyBorder="1" applyAlignment="1">
      <alignment horizontal="center" vertical="center"/>
    </xf>
    <xf numFmtId="16" fontId="38" fillId="0" borderId="8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readingOrder="1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0" fillId="0" borderId="4" xfId="0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vertical="top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8" fillId="0" borderId="0" xfId="0" applyFont="1" applyAlignment="1">
      <alignment horizontal="center" vertical="center" wrapText="1" readingOrder="1"/>
    </xf>
    <xf numFmtId="16" fontId="4" fillId="0" borderId="5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readingOrder="1"/>
    </xf>
    <xf numFmtId="0" fontId="3" fillId="0" borderId="2" xfId="0" applyFont="1" applyBorder="1" applyAlignment="1">
      <alignment horizontal="center" readingOrder="1"/>
    </xf>
    <xf numFmtId="0" fontId="3" fillId="0" borderId="3" xfId="0" applyFont="1" applyBorder="1" applyAlignment="1">
      <alignment horizontal="center" readingOrder="1"/>
    </xf>
    <xf numFmtId="0" fontId="4" fillId="0" borderId="6" xfId="0" applyFont="1" applyBorder="1" applyAlignment="1">
      <alignment horizontal="center"/>
    </xf>
    <xf numFmtId="16" fontId="4" fillId="0" borderId="8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7" xfId="0" applyFont="1" applyBorder="1" applyAlignment="1">
      <alignment horizontal="center" vertical="center" readingOrder="1"/>
    </xf>
    <xf numFmtId="0" fontId="5" fillId="0" borderId="8" xfId="0" applyFont="1" applyBorder="1" applyAlignment="1">
      <alignment horizontal="center" vertical="center" readingOrder="1"/>
    </xf>
    <xf numFmtId="16" fontId="5" fillId="0" borderId="8" xfId="0" applyNumberFormat="1" applyFont="1" applyBorder="1" applyAlignment="1">
      <alignment horizontal="center" vertical="center" readingOrder="1"/>
    </xf>
    <xf numFmtId="0" fontId="39" fillId="0" borderId="0" xfId="0" applyFont="1" applyAlignment="1">
      <alignment horizontal="center" wrapText="1"/>
    </xf>
    <xf numFmtId="0" fontId="39" fillId="0" borderId="0" xfId="0" applyFont="1" applyAlignment="1">
      <alignment horizontal="center"/>
    </xf>
    <xf numFmtId="16" fontId="39" fillId="0" borderId="0" xfId="0" applyNumberFormat="1" applyFont="1" applyAlignment="1">
      <alignment horizontal="center"/>
    </xf>
    <xf numFmtId="16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16" fontId="0" fillId="0" borderId="0" xfId="0" applyNumberFormat="1" applyAlignment="1">
      <alignment horizontal="center"/>
    </xf>
    <xf numFmtId="16" fontId="15" fillId="0" borderId="5" xfId="0" applyNumberFormat="1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8" fillId="0" borderId="23" xfId="0" applyFont="1" applyBorder="1" applyAlignment="1">
      <alignment horizontal="center" vertical="center" readingOrder="1"/>
    </xf>
    <xf numFmtId="0" fontId="34" fillId="0" borderId="0" xfId="0" applyFont="1" applyAlignment="1">
      <alignment horizontal="center"/>
    </xf>
    <xf numFmtId="0" fontId="15" fillId="0" borderId="0" xfId="0" applyFont="1" applyAlignment="1">
      <alignment wrapText="1"/>
    </xf>
    <xf numFmtId="0" fontId="5" fillId="0" borderId="0" xfId="0" applyFont="1" applyAlignment="1">
      <alignment horizontal="center" vertical="center" readingOrder="1"/>
    </xf>
    <xf numFmtId="16" fontId="5" fillId="0" borderId="0" xfId="0" applyNumberFormat="1" applyFont="1" applyAlignment="1">
      <alignment horizontal="center" vertical="center" readingOrder="1"/>
    </xf>
    <xf numFmtId="0" fontId="5" fillId="0" borderId="5" xfId="0" applyFont="1" applyBorder="1" applyAlignment="1">
      <alignment horizontal="center" vertical="center" readingOrder="1"/>
    </xf>
    <xf numFmtId="16" fontId="5" fillId="0" borderId="5" xfId="0" applyNumberFormat="1" applyFont="1" applyBorder="1" applyAlignment="1">
      <alignment horizontal="center" vertical="center" readingOrder="1"/>
    </xf>
    <xf numFmtId="0" fontId="5" fillId="0" borderId="4" xfId="0" applyFont="1" applyBorder="1" applyAlignment="1">
      <alignment horizontal="center" vertical="center" readingOrder="1"/>
    </xf>
    <xf numFmtId="0" fontId="5" fillId="0" borderId="19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center" readingOrder="1"/>
    </xf>
    <xf numFmtId="165" fontId="5" fillId="0" borderId="0" xfId="6" quotePrefix="1" applyNumberFormat="1" applyFont="1" applyAlignment="1">
      <alignment horizontal="center" vertical="center"/>
    </xf>
    <xf numFmtId="16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" fontId="15" fillId="0" borderId="8" xfId="0" applyNumberFormat="1" applyFont="1" applyBorder="1" applyAlignment="1">
      <alignment horizontal="center"/>
    </xf>
    <xf numFmtId="16" fontId="5" fillId="0" borderId="19" xfId="0" applyNumberFormat="1" applyFont="1" applyBorder="1" applyAlignment="1">
      <alignment horizontal="center"/>
    </xf>
    <xf numFmtId="16" fontId="5" fillId="0" borderId="22" xfId="0" applyNumberFormat="1" applyFont="1" applyBorder="1" applyAlignment="1">
      <alignment horizontal="center"/>
    </xf>
    <xf numFmtId="16" fontId="0" fillId="0" borderId="5" xfId="0" applyNumberFormat="1" applyBorder="1" applyAlignment="1">
      <alignment horizontal="center" wrapText="1"/>
    </xf>
    <xf numFmtId="16" fontId="0" fillId="0" borderId="8" xfId="0" applyNumberFormat="1" applyBorder="1" applyAlignment="1">
      <alignment horizontal="center" wrapText="1"/>
    </xf>
    <xf numFmtId="0" fontId="15" fillId="0" borderId="4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16" fontId="15" fillId="0" borderId="5" xfId="0" applyNumberFormat="1" applyFont="1" applyBorder="1" applyAlignment="1">
      <alignment horizontal="center" vertical="top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16" fontId="15" fillId="0" borderId="8" xfId="0" applyNumberFormat="1" applyFont="1" applyBorder="1" applyAlignment="1">
      <alignment horizontal="center" vertical="top"/>
    </xf>
    <xf numFmtId="0" fontId="0" fillId="0" borderId="6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164" fontId="6" fillId="0" borderId="5" xfId="0" applyNumberFormat="1" applyFont="1" applyBorder="1" applyAlignment="1">
      <alignment horizontal="center"/>
    </xf>
    <xf numFmtId="164" fontId="6" fillId="0" borderId="8" xfId="0" applyNumberFormat="1" applyFont="1" applyBorder="1" applyAlignment="1">
      <alignment horizontal="center"/>
    </xf>
    <xf numFmtId="0" fontId="42" fillId="0" borderId="4" xfId="0" applyFont="1" applyBorder="1" applyAlignment="1">
      <alignment horizontal="center" vertical="center" readingOrder="1"/>
    </xf>
    <xf numFmtId="16" fontId="15" fillId="0" borderId="5" xfId="0" applyNumberFormat="1" applyFont="1" applyBorder="1" applyAlignment="1">
      <alignment horizontal="center" vertical="center"/>
    </xf>
    <xf numFmtId="16" fontId="15" fillId="0" borderId="8" xfId="0" applyNumberFormat="1" applyFont="1" applyBorder="1" applyAlignment="1">
      <alignment horizontal="center" vertical="center"/>
    </xf>
    <xf numFmtId="0" fontId="0" fillId="0" borderId="6" xfId="0" applyBorder="1"/>
    <xf numFmtId="0" fontId="8" fillId="0" borderId="24" xfId="0" applyFont="1" applyBorder="1" applyAlignment="1">
      <alignment horizontal="center" vertical="center" readingOrder="1"/>
    </xf>
    <xf numFmtId="0" fontId="8" fillId="0" borderId="25" xfId="0" applyFont="1" applyBorder="1" applyAlignment="1">
      <alignment horizontal="center" vertical="center" readingOrder="1"/>
    </xf>
    <xf numFmtId="0" fontId="8" fillId="0" borderId="26" xfId="0" applyFont="1" applyBorder="1" applyAlignment="1">
      <alignment horizontal="center" vertical="center" readingOrder="1"/>
    </xf>
    <xf numFmtId="0" fontId="0" fillId="4" borderId="5" xfId="0" applyFill="1" applyBorder="1" applyAlignment="1">
      <alignment horizontal="center"/>
    </xf>
    <xf numFmtId="16" fontId="5" fillId="0" borderId="27" xfId="0" applyNumberFormat="1" applyFont="1" applyBorder="1" applyAlignment="1">
      <alignment horizontal="center" vertical="center" readingOrder="1"/>
    </xf>
    <xf numFmtId="16" fontId="5" fillId="0" borderId="4" xfId="0" applyNumberFormat="1" applyFont="1" applyBorder="1" applyAlignment="1">
      <alignment horizontal="center"/>
    </xf>
    <xf numFmtId="16" fontId="5" fillId="0" borderId="7" xfId="0" applyNumberFormat="1" applyFont="1" applyBorder="1" applyAlignment="1">
      <alignment horizontal="center"/>
    </xf>
    <xf numFmtId="16" fontId="5" fillId="0" borderId="28" xfId="0" applyNumberFormat="1" applyFont="1" applyBorder="1" applyAlignment="1">
      <alignment horizontal="center" vertical="center" readingOrder="1"/>
    </xf>
    <xf numFmtId="0" fontId="6" fillId="0" borderId="5" xfId="0" applyFont="1" applyBorder="1" applyAlignment="1">
      <alignment horizontal="center" wrapText="1"/>
    </xf>
    <xf numFmtId="0" fontId="2" fillId="0" borderId="0" xfId="0" applyFont="1"/>
    <xf numFmtId="0" fontId="0" fillId="4" borderId="4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3" fillId="0" borderId="29" xfId="0" applyFont="1" applyBorder="1" applyAlignment="1">
      <alignment horizontal="center" vertical="center" readingOrder="1"/>
    </xf>
    <xf numFmtId="0" fontId="3" fillId="0" borderId="30" xfId="0" applyFont="1" applyBorder="1" applyAlignment="1">
      <alignment horizontal="center" vertical="center" readingOrder="1"/>
    </xf>
    <xf numFmtId="0" fontId="3" fillId="0" borderId="31" xfId="0" applyFont="1" applyBorder="1" applyAlignment="1">
      <alignment horizontal="center" vertical="center" readingOrder="1"/>
    </xf>
    <xf numFmtId="0" fontId="8" fillId="0" borderId="32" xfId="0" applyFont="1" applyBorder="1" applyAlignment="1">
      <alignment horizontal="center" vertical="center" readingOrder="1"/>
    </xf>
    <xf numFmtId="0" fontId="4" fillId="0" borderId="27" xfId="0" applyFont="1" applyBorder="1" applyAlignment="1">
      <alignment horizontal="center" vertical="center" readingOrder="1"/>
    </xf>
    <xf numFmtId="0" fontId="6" fillId="0" borderId="4" xfId="0" applyFont="1" applyBorder="1" applyAlignment="1">
      <alignment horizontal="center" wrapText="1"/>
    </xf>
    <xf numFmtId="11" fontId="5" fillId="0" borderId="19" xfId="0" applyNumberFormat="1" applyFont="1" applyBorder="1" applyAlignment="1">
      <alignment horizontal="center" wrapText="1"/>
    </xf>
    <xf numFmtId="16" fontId="38" fillId="0" borderId="4" xfId="0" applyNumberFormat="1" applyFont="1" applyBorder="1" applyAlignment="1">
      <alignment horizontal="center" vertical="center"/>
    </xf>
    <xf numFmtId="16" fontId="38" fillId="0" borderId="7" xfId="0" applyNumberFormat="1" applyFont="1" applyBorder="1" applyAlignment="1">
      <alignment horizontal="center" vertical="center"/>
    </xf>
    <xf numFmtId="0" fontId="6" fillId="0" borderId="33" xfId="0" applyFont="1" applyBorder="1" applyAlignment="1">
      <alignment horizontal="center"/>
    </xf>
    <xf numFmtId="0" fontId="6" fillId="0" borderId="7" xfId="0" applyFont="1" applyBorder="1" applyAlignment="1">
      <alignment horizontal="center" wrapText="1"/>
    </xf>
    <xf numFmtId="0" fontId="15" fillId="0" borderId="0" xfId="6" applyFont="1" applyAlignment="1">
      <alignment horizontal="center"/>
    </xf>
    <xf numFmtId="165" fontId="15" fillId="0" borderId="0" xfId="6" applyNumberFormat="1" applyFont="1" applyAlignment="1">
      <alignment horizontal="center"/>
    </xf>
    <xf numFmtId="0" fontId="35" fillId="0" borderId="6" xfId="0" applyFont="1" applyBorder="1" applyAlignment="1">
      <alignment horizontal="center"/>
    </xf>
    <xf numFmtId="0" fontId="35" fillId="0" borderId="9" xfId="0" applyFont="1" applyBorder="1" applyAlignment="1">
      <alignment horizontal="center"/>
    </xf>
    <xf numFmtId="0" fontId="31" fillId="0" borderId="6" xfId="0" applyFont="1" applyBorder="1" applyAlignment="1">
      <alignment horizontal="center" vertical="top"/>
    </xf>
    <xf numFmtId="0" fontId="31" fillId="0" borderId="9" xfId="0" applyFont="1" applyBorder="1" applyAlignment="1">
      <alignment horizontal="center" vertical="top"/>
    </xf>
    <xf numFmtId="0" fontId="5" fillId="0" borderId="21" xfId="0" applyFont="1" applyBorder="1" applyAlignment="1">
      <alignment horizontal="center"/>
    </xf>
    <xf numFmtId="0" fontId="43" fillId="0" borderId="0" xfId="0" applyFont="1" applyAlignment="1">
      <alignment vertical="top"/>
    </xf>
    <xf numFmtId="0" fontId="6" fillId="0" borderId="7" xfId="1" applyFont="1" applyBorder="1" applyAlignment="1">
      <alignment horizontal="center"/>
    </xf>
    <xf numFmtId="0" fontId="0" fillId="4" borderId="8" xfId="0" applyFill="1" applyBorder="1" applyAlignment="1">
      <alignment horizontal="center"/>
    </xf>
    <xf numFmtId="165" fontId="44" fillId="0" borderId="0" xfId="6" applyNumberFormat="1" applyFont="1" applyAlignment="1">
      <alignment horizontal="center" vertical="center"/>
    </xf>
    <xf numFmtId="0" fontId="45" fillId="0" borderId="4" xfId="0" applyFont="1" applyBorder="1" applyAlignment="1">
      <alignment horizontal="center"/>
    </xf>
    <xf numFmtId="0" fontId="46" fillId="0" borderId="0" xfId="0" applyFont="1" applyAlignment="1">
      <alignment horizontal="left"/>
    </xf>
    <xf numFmtId="0" fontId="5" fillId="0" borderId="4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0" fontId="5" fillId="0" borderId="5" xfId="0" quotePrefix="1" applyFont="1" applyBorder="1" applyAlignment="1">
      <alignment horizontal="center" vertical="center" wrapText="1"/>
    </xf>
    <xf numFmtId="164" fontId="5" fillId="0" borderId="5" xfId="0" quotePrefix="1" applyNumberFormat="1" applyFont="1" applyBorder="1" applyAlignment="1">
      <alignment horizontal="center" vertical="center" wrapText="1"/>
    </xf>
    <xf numFmtId="0" fontId="5" fillId="0" borderId="8" xfId="0" quotePrefix="1" applyFont="1" applyBorder="1" applyAlignment="1">
      <alignment horizontal="center" vertical="center" wrapText="1"/>
    </xf>
    <xf numFmtId="164" fontId="5" fillId="0" borderId="8" xfId="0" quotePrefix="1" applyNumberFormat="1" applyFont="1" applyBorder="1" applyAlignment="1">
      <alignment horizontal="center" vertical="center" wrapText="1"/>
    </xf>
    <xf numFmtId="16" fontId="4" fillId="0" borderId="0" xfId="0" applyNumberFormat="1" applyFont="1" applyAlignment="1">
      <alignment horizontal="center" vertical="center" readingOrder="1"/>
    </xf>
    <xf numFmtId="16" fontId="0" fillId="0" borderId="4" xfId="0" applyNumberFormat="1" applyBorder="1" applyAlignment="1">
      <alignment horizontal="center"/>
    </xf>
    <xf numFmtId="0" fontId="8" fillId="0" borderId="6" xfId="0" applyFont="1" applyBorder="1" applyAlignment="1">
      <alignment horizontal="center" vertical="center" readingOrder="1"/>
    </xf>
    <xf numFmtId="0" fontId="6" fillId="0" borderId="8" xfId="0" applyFont="1" applyBorder="1" applyAlignment="1">
      <alignment horizontal="center" wrapText="1"/>
    </xf>
    <xf numFmtId="0" fontId="5" fillId="0" borderId="20" xfId="0" applyFont="1" applyBorder="1" applyAlignment="1">
      <alignment horizontal="center"/>
    </xf>
    <xf numFmtId="0" fontId="3" fillId="2" borderId="0" xfId="0" applyFont="1" applyFill="1" applyAlignment="1">
      <alignment horizontal="center" vertical="top" wrapText="1"/>
    </xf>
    <xf numFmtId="16" fontId="11" fillId="36" borderId="5" xfId="0" applyNumberFormat="1" applyFont="1" applyFill="1" applyBorder="1" applyAlignment="1">
      <alignment horizontal="center" vertical="center"/>
    </xf>
    <xf numFmtId="16" fontId="11" fillId="36" borderId="8" xfId="0" applyNumberFormat="1" applyFont="1" applyFill="1" applyBorder="1" applyAlignment="1">
      <alignment horizontal="center" vertical="center"/>
    </xf>
    <xf numFmtId="0" fontId="4" fillId="0" borderId="28" xfId="0" applyFont="1" applyBorder="1" applyAlignment="1">
      <alignment horizontal="center" vertical="center" readingOrder="1"/>
    </xf>
    <xf numFmtId="0" fontId="3" fillId="0" borderId="6" xfId="0" applyFont="1" applyBorder="1" applyAlignment="1">
      <alignment horizontal="center" vertical="center" readingOrder="1"/>
    </xf>
    <xf numFmtId="0" fontId="6" fillId="0" borderId="8" xfId="1" applyFont="1" applyBorder="1" applyAlignment="1">
      <alignment horizontal="center"/>
    </xf>
    <xf numFmtId="0" fontId="4" fillId="0" borderId="9" xfId="0" applyFont="1" applyBorder="1" applyAlignment="1">
      <alignment horizontal="center" vertical="top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16" fontId="5" fillId="0" borderId="35" xfId="0" applyNumberFormat="1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15" fillId="0" borderId="4" xfId="0" applyFont="1" applyBorder="1" applyAlignment="1">
      <alignment horizontal="center" wrapText="1"/>
    </xf>
    <xf numFmtId="16" fontId="0" fillId="0" borderId="35" xfId="0" applyNumberFormat="1" applyBorder="1" applyAlignment="1">
      <alignment horizontal="center"/>
    </xf>
    <xf numFmtId="0" fontId="0" fillId="0" borderId="33" xfId="0" applyBorder="1" applyAlignment="1">
      <alignment horizontal="center"/>
    </xf>
    <xf numFmtId="0" fontId="5" fillId="0" borderId="36" xfId="0" applyFont="1" applyBorder="1" applyAlignment="1">
      <alignment horizontal="center" vertical="center" readingOrder="1"/>
    </xf>
    <xf numFmtId="0" fontId="5" fillId="0" borderId="27" xfId="0" applyFont="1" applyBorder="1" applyAlignment="1">
      <alignment horizontal="center" vertical="center" readingOrder="1"/>
    </xf>
    <xf numFmtId="16" fontId="15" fillId="0" borderId="4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 readingOrder="1"/>
    </xf>
    <xf numFmtId="0" fontId="5" fillId="0" borderId="35" xfId="0" applyFont="1" applyBorder="1" applyAlignment="1">
      <alignment horizontal="center"/>
    </xf>
    <xf numFmtId="164" fontId="5" fillId="0" borderId="35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 readingOrder="1"/>
    </xf>
    <xf numFmtId="16" fontId="0" fillId="0" borderId="7" xfId="0" applyNumberFormat="1" applyBorder="1" applyAlignment="1">
      <alignment horizontal="center"/>
    </xf>
    <xf numFmtId="0" fontId="5" fillId="0" borderId="5" xfId="0" quotePrefix="1" applyFont="1" applyBorder="1" applyAlignment="1">
      <alignment horizontal="center" wrapText="1"/>
    </xf>
    <xf numFmtId="0" fontId="5" fillId="0" borderId="8" xfId="0" quotePrefix="1" applyFont="1" applyBorder="1" applyAlignment="1">
      <alignment horizontal="center" wrapText="1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readingOrder="1"/>
    </xf>
    <xf numFmtId="0" fontId="5" fillId="0" borderId="9" xfId="0" applyFont="1" applyBorder="1" applyAlignment="1">
      <alignment horizontal="center" vertical="center" readingOrder="1"/>
    </xf>
    <xf numFmtId="0" fontId="13" fillId="0" borderId="0" xfId="0" applyFont="1" applyAlignment="1">
      <alignment horizontal="center" vertical="center"/>
    </xf>
    <xf numFmtId="17" fontId="13" fillId="0" borderId="0" xfId="0" applyNumberFormat="1" applyFont="1" applyAlignment="1">
      <alignment horizontal="center" vertical="center"/>
    </xf>
    <xf numFmtId="0" fontId="16" fillId="0" borderId="5" xfId="2" applyFont="1" applyBorder="1" applyAlignment="1">
      <alignment horizontal="center"/>
    </xf>
    <xf numFmtId="0" fontId="16" fillId="0" borderId="5" xfId="2" applyFont="1" applyFill="1" applyBorder="1" applyAlignment="1">
      <alignment horizontal="center"/>
    </xf>
    <xf numFmtId="0" fontId="18" fillId="0" borderId="5" xfId="0" applyFont="1" applyBorder="1" applyAlignment="1">
      <alignment horizontal="center" vertical="center"/>
    </xf>
    <xf numFmtId="0" fontId="16" fillId="0" borderId="5" xfId="2" quotePrefix="1" applyFont="1" applyBorder="1" applyAlignment="1">
      <alignment horizontal="center"/>
    </xf>
    <xf numFmtId="0" fontId="3" fillId="2" borderId="0" xfId="0" applyFont="1" applyFill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center" vertical="top" wrapText="1"/>
    </xf>
  </cellXfs>
  <cellStyles count="56">
    <cellStyle name="20% - Accent1" xfId="25" builtinId="30" customBuiltin="1"/>
    <cellStyle name="20% - Accent2" xfId="29" builtinId="34" customBuiltin="1"/>
    <cellStyle name="20% - Accent3" xfId="33" builtinId="38" customBuiltin="1"/>
    <cellStyle name="20% - Accent4" xfId="37" builtinId="42" customBuiltin="1"/>
    <cellStyle name="20% - Accent5" xfId="41" builtinId="46" customBuiltin="1"/>
    <cellStyle name="20% - Accent6" xfId="45" builtinId="50" customBuiltin="1"/>
    <cellStyle name="40% - Accent1" xfId="26" builtinId="31" customBuiltin="1"/>
    <cellStyle name="40% - Accent2" xfId="30" builtinId="35" customBuiltin="1"/>
    <cellStyle name="40% - Accent3" xfId="34" builtinId="39" customBuiltin="1"/>
    <cellStyle name="40% - Accent4" xfId="38" builtinId="43" customBuiltin="1"/>
    <cellStyle name="40% - Accent5" xfId="42" builtinId="47" customBuiltin="1"/>
    <cellStyle name="40% - Accent6" xfId="46" builtinId="51" customBuiltin="1"/>
    <cellStyle name="60% - Accent1" xfId="27" builtinId="32" customBuiltin="1"/>
    <cellStyle name="60% - Accent2" xfId="31" builtinId="36" customBuiltin="1"/>
    <cellStyle name="60% - Accent3" xfId="35" builtinId="40" customBuiltin="1"/>
    <cellStyle name="60% - Accent4" xfId="39" builtinId="44" customBuiltin="1"/>
    <cellStyle name="60% - Accent5" xfId="43" builtinId="48" customBuiltin="1"/>
    <cellStyle name="60% - Accent6" xfId="47" builtinId="52" customBuiltin="1"/>
    <cellStyle name="Accent1" xfId="24" builtinId="29" customBuiltin="1"/>
    <cellStyle name="Accent2" xfId="28" builtinId="33" customBuiltin="1"/>
    <cellStyle name="Accent3" xfId="32" builtinId="37" customBuiltin="1"/>
    <cellStyle name="Accent4" xfId="36" builtinId="41" customBuiltin="1"/>
    <cellStyle name="Accent5" xfId="40" builtinId="45" customBuiltin="1"/>
    <cellStyle name="Accent6" xfId="44" builtinId="49" customBuiltin="1"/>
    <cellStyle name="Bad" xfId="13" builtinId="27" customBuiltin="1"/>
    <cellStyle name="Calculation" xfId="17" builtinId="22" customBuiltin="1"/>
    <cellStyle name="Check Cell" xfId="19" builtinId="23" customBuiltin="1"/>
    <cellStyle name="Explanatory Text" xfId="22" builtinId="53" customBuiltin="1"/>
    <cellStyle name="Followed Hyperlink" xfId="5" builtinId="9"/>
    <cellStyle name="Good" xfId="12" builtinId="26" customBuiltin="1"/>
    <cellStyle name="Heading 1" xfId="8" builtinId="16" customBuiltin="1"/>
    <cellStyle name="Heading 2" xfId="9" builtinId="17" customBuiltin="1"/>
    <cellStyle name="Heading 3" xfId="10" builtinId="18" customBuiltin="1"/>
    <cellStyle name="Heading 4" xfId="11" builtinId="19" customBuiltin="1"/>
    <cellStyle name="Hyperlink" xfId="2" builtinId="8"/>
    <cellStyle name="Input" xfId="15" builtinId="20" customBuiltin="1"/>
    <cellStyle name="Linked Cell" xfId="18" builtinId="24" customBuiltin="1"/>
    <cellStyle name="Neutral" xfId="14" builtinId="28" customBuiltin="1"/>
    <cellStyle name="Normal" xfId="0" builtinId="0"/>
    <cellStyle name="Normal 2" xfId="6" xr:uid="{5A5F28B1-7F6C-424D-B144-995A3D3BDA2C}"/>
    <cellStyle name="Normal 2 2" xfId="48" xr:uid="{D69B5C65-D317-4516-91CF-C1ACBFE68899}"/>
    <cellStyle name="Normal 2 2 2" xfId="54" xr:uid="{1A563126-E8F2-4FA2-8108-85EF210ADDE8}"/>
    <cellStyle name="Normal 3" xfId="1" xr:uid="{5B00D865-DC89-4DEE-927D-9E034EDD3A7A}"/>
    <cellStyle name="Normal 3 2" xfId="49" xr:uid="{2F6D49E3-D0AD-4657-9A8E-C380D54053A7}"/>
    <cellStyle name="Normal 4" xfId="50" xr:uid="{A388D5FD-5077-416E-8C98-BBB69EC2774D}"/>
    <cellStyle name="Normal 5" xfId="53" xr:uid="{E303B2E3-CCBE-4E1E-8081-AA9243A497FC}"/>
    <cellStyle name="Normal 6" xfId="4" xr:uid="{590DCC8C-0127-49C0-AE92-7B441A84BF2F}"/>
    <cellStyle name="Normal 7" xfId="3" xr:uid="{ACC826C8-52A1-4717-B25E-40D005D4C514}"/>
    <cellStyle name="Normal 8" xfId="55" xr:uid="{0D5411CA-25D9-448C-B9F1-C0FAA8F4124D}"/>
    <cellStyle name="Note" xfId="21" builtinId="10" customBuiltin="1"/>
    <cellStyle name="Output" xfId="16" builtinId="21" customBuiltin="1"/>
    <cellStyle name="Title" xfId="7" builtinId="15" customBuiltin="1"/>
    <cellStyle name="Total" xfId="23" builtinId="25" customBuiltin="1"/>
    <cellStyle name="Warning Text" xfId="20" builtinId="11" customBuiltin="1"/>
    <cellStyle name="표준 3 26 3 5 4 11 5" xfId="52" xr:uid="{099F3FAB-6F26-43E2-A920-3444379430B6}"/>
    <cellStyle name="표준 3 26 3 5 4 2 4 5" xfId="51" xr:uid="{9C0765C5-C7E4-406D-9488-EC9F9AD11A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BDD45-3A0B-4432-BD92-2C5BA7D33B50}">
  <sheetPr>
    <tabColor rgb="FFFF0000"/>
  </sheetPr>
  <dimension ref="A2:F29"/>
  <sheetViews>
    <sheetView zoomScaleNormal="100" workbookViewId="0">
      <selection activeCell="D7" sqref="D7:F7"/>
    </sheetView>
  </sheetViews>
  <sheetFormatPr defaultRowHeight="14.5"/>
  <cols>
    <col min="2" max="2" width="27.7265625" customWidth="1"/>
    <col min="3" max="3" width="11" customWidth="1"/>
  </cols>
  <sheetData>
    <row r="2" spans="1:6" ht="15.5">
      <c r="B2" s="63" t="s">
        <v>72</v>
      </c>
      <c r="C2" s="245" t="s">
        <v>49</v>
      </c>
      <c r="D2" s="245"/>
      <c r="E2" s="245"/>
      <c r="F2" s="245"/>
    </row>
    <row r="3" spans="1:6" ht="15.5">
      <c r="A3" s="59"/>
      <c r="B3" s="63" t="s">
        <v>73</v>
      </c>
      <c r="C3" s="246">
        <v>45047</v>
      </c>
      <c r="D3" s="246"/>
      <c r="E3" s="246"/>
      <c r="F3" s="246"/>
    </row>
    <row r="4" spans="1:6">
      <c r="A4" s="60"/>
      <c r="B4" s="61"/>
      <c r="C4" s="61"/>
    </row>
    <row r="5" spans="1:6">
      <c r="A5" s="58"/>
      <c r="B5" s="61"/>
      <c r="C5" s="61"/>
    </row>
    <row r="6" spans="1:6">
      <c r="A6" s="58"/>
      <c r="B6" s="249" t="s">
        <v>74</v>
      </c>
      <c r="C6" s="249"/>
      <c r="D6" s="249"/>
      <c r="E6" s="249"/>
      <c r="F6" s="249"/>
    </row>
    <row r="7" spans="1:6">
      <c r="A7" s="58"/>
      <c r="B7" s="65" t="s">
        <v>13</v>
      </c>
      <c r="C7" s="62" t="s">
        <v>50</v>
      </c>
      <c r="D7" s="247" t="s">
        <v>13</v>
      </c>
      <c r="E7" s="247"/>
      <c r="F7" s="247"/>
    </row>
    <row r="8" spans="1:6">
      <c r="A8" s="58"/>
      <c r="B8" s="65" t="s">
        <v>41</v>
      </c>
      <c r="C8" s="62" t="s">
        <v>51</v>
      </c>
      <c r="D8" s="247" t="s">
        <v>41</v>
      </c>
      <c r="E8" s="247"/>
      <c r="F8" s="247"/>
    </row>
    <row r="9" spans="1:6">
      <c r="A9" s="58"/>
      <c r="B9" s="65" t="s">
        <v>52</v>
      </c>
      <c r="C9" s="62" t="s">
        <v>53</v>
      </c>
      <c r="D9" s="247" t="s">
        <v>52</v>
      </c>
      <c r="E9" s="247"/>
      <c r="F9" s="247"/>
    </row>
    <row r="10" spans="1:6">
      <c r="A10" s="58"/>
      <c r="B10" s="65" t="s">
        <v>38</v>
      </c>
      <c r="C10" s="62" t="s">
        <v>54</v>
      </c>
      <c r="D10" s="247" t="s">
        <v>38</v>
      </c>
      <c r="E10" s="247"/>
      <c r="F10" s="247"/>
    </row>
    <row r="11" spans="1:6">
      <c r="A11" s="58"/>
      <c r="B11" s="65" t="s">
        <v>42</v>
      </c>
      <c r="C11" s="62" t="s">
        <v>55</v>
      </c>
      <c r="D11" s="247" t="s">
        <v>42</v>
      </c>
      <c r="E11" s="247"/>
      <c r="F11" s="247"/>
    </row>
    <row r="12" spans="1:6">
      <c r="A12" s="58"/>
      <c r="B12" s="65" t="s">
        <v>43</v>
      </c>
      <c r="C12" s="62" t="s">
        <v>56</v>
      </c>
      <c r="D12" s="247" t="s">
        <v>43</v>
      </c>
      <c r="E12" s="247"/>
      <c r="F12" s="247"/>
    </row>
    <row r="13" spans="1:6">
      <c r="A13" s="58"/>
      <c r="B13" s="65" t="s">
        <v>44</v>
      </c>
      <c r="C13" s="62" t="s">
        <v>57</v>
      </c>
      <c r="D13" s="247" t="s">
        <v>44</v>
      </c>
      <c r="E13" s="247"/>
      <c r="F13" s="247"/>
    </row>
    <row r="14" spans="1:6">
      <c r="A14" s="58"/>
      <c r="B14" s="65" t="s">
        <v>36</v>
      </c>
      <c r="C14" s="62" t="s">
        <v>58</v>
      </c>
      <c r="D14" s="248" t="s">
        <v>36</v>
      </c>
      <c r="E14" s="248"/>
      <c r="F14" s="248"/>
    </row>
    <row r="15" spans="1:6">
      <c r="A15" s="58"/>
      <c r="B15" s="65" t="s">
        <v>37</v>
      </c>
      <c r="C15" s="62" t="s">
        <v>59</v>
      </c>
      <c r="D15" s="247" t="s">
        <v>37</v>
      </c>
      <c r="E15" s="247"/>
      <c r="F15" s="247"/>
    </row>
    <row r="16" spans="1:6">
      <c r="B16" s="65" t="s">
        <v>32</v>
      </c>
      <c r="C16" s="62" t="s">
        <v>60</v>
      </c>
      <c r="D16" s="247" t="s">
        <v>32</v>
      </c>
      <c r="E16" s="247"/>
      <c r="F16" s="247"/>
    </row>
    <row r="17" spans="2:6">
      <c r="B17" s="65" t="s">
        <v>39</v>
      </c>
      <c r="C17" s="62" t="s">
        <v>62</v>
      </c>
      <c r="D17" s="247" t="s">
        <v>39</v>
      </c>
      <c r="E17" s="247"/>
      <c r="F17" s="247"/>
    </row>
    <row r="18" spans="2:6">
      <c r="B18" s="65" t="s">
        <v>34</v>
      </c>
      <c r="C18" s="62" t="s">
        <v>63</v>
      </c>
      <c r="D18" s="247" t="s">
        <v>34</v>
      </c>
      <c r="E18" s="247"/>
      <c r="F18" s="247"/>
    </row>
    <row r="19" spans="2:6">
      <c r="B19" s="65" t="s">
        <v>48</v>
      </c>
      <c r="C19" s="62" t="s">
        <v>64</v>
      </c>
      <c r="D19" s="247" t="s">
        <v>48</v>
      </c>
      <c r="E19" s="247"/>
      <c r="F19" s="247"/>
    </row>
    <row r="20" spans="2:6">
      <c r="B20" s="65" t="s">
        <v>45</v>
      </c>
      <c r="C20" s="62" t="s">
        <v>65</v>
      </c>
      <c r="D20" s="247" t="s">
        <v>45</v>
      </c>
      <c r="E20" s="247"/>
      <c r="F20" s="247"/>
    </row>
    <row r="21" spans="2:6">
      <c r="B21" s="65" t="s">
        <v>46</v>
      </c>
      <c r="C21" s="62" t="s">
        <v>66</v>
      </c>
      <c r="D21" s="247" t="s">
        <v>46</v>
      </c>
      <c r="E21" s="247"/>
      <c r="F21" s="247"/>
    </row>
    <row r="22" spans="2:6">
      <c r="B22" s="65" t="s">
        <v>47</v>
      </c>
      <c r="C22" s="62" t="s">
        <v>67</v>
      </c>
      <c r="D22" s="247" t="s">
        <v>47</v>
      </c>
      <c r="E22" s="247"/>
      <c r="F22" s="247"/>
    </row>
    <row r="23" spans="2:6">
      <c r="B23" s="65" t="s">
        <v>68</v>
      </c>
      <c r="C23" s="62" t="s">
        <v>69</v>
      </c>
      <c r="D23" s="247" t="s">
        <v>35</v>
      </c>
      <c r="E23" s="247"/>
      <c r="F23" s="247"/>
    </row>
    <row r="24" spans="2:6">
      <c r="B24" s="65" t="s">
        <v>70</v>
      </c>
      <c r="C24" s="62" t="s">
        <v>71</v>
      </c>
      <c r="D24" s="247" t="s">
        <v>40</v>
      </c>
      <c r="E24" s="247"/>
      <c r="F24" s="247"/>
    </row>
    <row r="25" spans="2:6">
      <c r="B25" s="65" t="s">
        <v>33</v>
      </c>
      <c r="C25" s="62" t="s">
        <v>61</v>
      </c>
      <c r="D25" s="250" t="s">
        <v>33</v>
      </c>
      <c r="E25" s="250"/>
      <c r="F25" s="250"/>
    </row>
    <row r="26" spans="2:6">
      <c r="B26" s="65" t="s">
        <v>77</v>
      </c>
      <c r="C26" s="62" t="s">
        <v>78</v>
      </c>
      <c r="D26" s="247" t="s">
        <v>77</v>
      </c>
      <c r="E26" s="247"/>
      <c r="F26" s="247"/>
    </row>
    <row r="29" spans="2:6">
      <c r="B29" s="64" t="s">
        <v>76</v>
      </c>
    </row>
  </sheetData>
  <mergeCells count="23">
    <mergeCell ref="D26:F26"/>
    <mergeCell ref="D24:F24"/>
    <mergeCell ref="D7:F7"/>
    <mergeCell ref="D25:F25"/>
    <mergeCell ref="D18:F18"/>
    <mergeCell ref="D20:F20"/>
    <mergeCell ref="D21:F21"/>
    <mergeCell ref="D22:F22"/>
    <mergeCell ref="D23:F23"/>
    <mergeCell ref="C2:F2"/>
    <mergeCell ref="C3:F3"/>
    <mergeCell ref="D19:F19"/>
    <mergeCell ref="D8:F8"/>
    <mergeCell ref="D16:F16"/>
    <mergeCell ref="D14:F14"/>
    <mergeCell ref="D15:F15"/>
    <mergeCell ref="D17:F17"/>
    <mergeCell ref="D9:F9"/>
    <mergeCell ref="B6:F6"/>
    <mergeCell ref="D11:F11"/>
    <mergeCell ref="D12:F12"/>
    <mergeCell ref="D13:F13"/>
    <mergeCell ref="D10:F10"/>
  </mergeCells>
  <hyperlinks>
    <hyperlink ref="D15" location="HAIPHONG!A1" display="HAI PHONG" xr:uid="{15B7F14F-0DB1-4E2E-B3C0-F25C4AA4E57C}"/>
    <hyperlink ref="D10" location="JAKARTA!A1" display="JAKARTA" xr:uid="{2E5E065A-DEEB-46F2-89EE-34FD0183848C}"/>
    <hyperlink ref="D17" location="KUCHING!A1" display="KUCHING" xr:uid="{B852834A-9C8B-4ABC-AEF6-F923B5B10E11}"/>
    <hyperlink ref="D24" location="CAMBODIA!A1" display="CAMBODIA" xr:uid="{71E25B2A-B0CD-47BB-8A55-3D22095D30F8}"/>
    <hyperlink ref="D8" location="'LAEM CHABANG'!A1" display="LAEM CHABANG" xr:uid="{960627E9-EE0A-40B9-94B6-ED778870DF37}"/>
    <hyperlink ref="D11" location="SEMARANG!A1" display="SEMARANG" xr:uid="{93E9C12F-3ACC-424E-8819-98ABF5BE6533}"/>
    <hyperlink ref="D12" location="SURABAYA!A1" display="SURABAYA" xr:uid="{A62689A5-BAC2-4765-8FF1-06BAE78AA8E0}"/>
    <hyperlink ref="D13" location="YANGON!A1" display="YANGON" xr:uid="{F770D73D-AC40-44DC-A2AD-8028CA97DDA7}"/>
    <hyperlink ref="D20" location="CHENNAI!A1" display="CHENNAI" xr:uid="{50D1C209-785D-47AB-B3AF-9CF9862B8C32}"/>
    <hyperlink ref="D21" location="'NHAVA SHEVA'!A1" display="NHAVA SHEVA" xr:uid="{58F517DC-17DC-43E2-8C5F-4640BF9AFF8F}"/>
    <hyperlink ref="D22" location="KOLKATA!A1" display="KOLKATA" xr:uid="{33B14243-7D62-46E6-9E9B-C94848CA07B7}"/>
    <hyperlink ref="D19" location="'JEBEL ALI'!A1" display="JEBEL ALI" xr:uid="{5E288195-5C90-4104-A069-1F96B1529593}"/>
    <hyperlink ref="D7" location="BANGKOK!A1" display="BANGKOK" xr:uid="{340BBDDA-58AF-4DE1-BD18-CB130CCC4D1F}"/>
    <hyperlink ref="D25" location="'KOTA KINABALU'!A1" display="KOTA KINABALU" xr:uid="{BDFB33F7-6DBE-4DD6-8870-2C17A519384C}"/>
    <hyperlink ref="D18" location="BINTULU!A1" display="BINTULU" xr:uid="{B520DA0F-436F-47B8-AB05-447D8730DC3D}"/>
    <hyperlink ref="D23" location="CHATTOGRAM!A1" display="CHATTOGRAM" xr:uid="{16C52A21-4E0B-42A4-93BB-A4CEB0626840}"/>
    <hyperlink ref="D16" location="MUARA!A1" display="MUARA" xr:uid="{4B87813D-5997-430C-A89A-6A3157C1F19F}"/>
    <hyperlink ref="D9:F9" location="'PORT KLANG'!A1" display="PORT KLANG" xr:uid="{7FAEB1DB-7708-474F-9E6B-7CCF7DB66471}"/>
    <hyperlink ref="D26:F26" location="MANILA!A1" display="MANILA" xr:uid="{5BDAB37C-4DBA-4211-BCCC-E5EF3EC63885}"/>
    <hyperlink ref="D14:F14" location="'HO CHI MINH'!A1" display="HO CHI MINH" xr:uid="{03E2B950-CEA6-4756-B02F-498A90391DC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E5116-F2C5-4A1A-80AB-DA3F85D69358}">
  <dimension ref="B1:I27"/>
  <sheetViews>
    <sheetView zoomScaleNormal="100" workbookViewId="0">
      <selection sqref="A1:XFD1048576"/>
    </sheetView>
  </sheetViews>
  <sheetFormatPr defaultRowHeight="14.5"/>
  <cols>
    <col min="2" max="2" width="22.81640625" bestFit="1" customWidth="1"/>
    <col min="3" max="3" width="12.179687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9.54296875" bestFit="1" customWidth="1"/>
    <col min="8" max="8" width="14.81640625" bestFit="1" customWidth="1"/>
    <col min="9" max="9" width="9.81640625" bestFit="1" customWidth="1"/>
  </cols>
  <sheetData>
    <row r="1" spans="2:9">
      <c r="B1" s="101"/>
      <c r="C1" s="101"/>
    </row>
    <row r="2" spans="2:9">
      <c r="B2" s="251" t="s">
        <v>0</v>
      </c>
      <c r="C2" s="251"/>
      <c r="D2" s="251"/>
      <c r="E2" s="251"/>
      <c r="F2" s="251"/>
      <c r="G2" s="251"/>
    </row>
    <row r="3" spans="2:9" ht="15" thickBot="1">
      <c r="B3" s="14"/>
      <c r="C3" s="14"/>
      <c r="D3" s="15"/>
      <c r="E3" s="15"/>
      <c r="F3" s="15"/>
      <c r="G3" s="14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29" t="s">
        <v>125</v>
      </c>
      <c r="I4" s="47"/>
    </row>
    <row r="5" spans="2:9">
      <c r="B5" s="148" t="s">
        <v>164</v>
      </c>
      <c r="C5" s="149" t="s">
        <v>224</v>
      </c>
      <c r="D5" s="126">
        <v>45810</v>
      </c>
      <c r="E5" s="150">
        <f t="shared" ref="E5:E6" si="0">(D5+1)</f>
        <v>45811</v>
      </c>
      <c r="F5" s="150">
        <f t="shared" ref="F5:F6" si="1">(E5+3)</f>
        <v>45814</v>
      </c>
      <c r="G5" s="189" t="s">
        <v>102</v>
      </c>
      <c r="H5" s="29"/>
      <c r="I5" s="47"/>
    </row>
    <row r="6" spans="2:9" ht="15" thickBot="1">
      <c r="B6" s="151" t="s">
        <v>164</v>
      </c>
      <c r="C6" s="152" t="s">
        <v>226</v>
      </c>
      <c r="D6" s="143">
        <v>45824</v>
      </c>
      <c r="E6" s="153">
        <f t="shared" si="0"/>
        <v>45825</v>
      </c>
      <c r="F6" s="153">
        <f t="shared" si="1"/>
        <v>45828</v>
      </c>
      <c r="G6" s="190" t="s">
        <v>102</v>
      </c>
    </row>
    <row r="7" spans="2:9">
      <c r="B7" s="86"/>
      <c r="C7" s="86"/>
      <c r="D7" s="86"/>
      <c r="E7" s="86"/>
      <c r="F7" s="86"/>
      <c r="G7" s="86"/>
    </row>
    <row r="8" spans="2:9">
      <c r="B8" s="252" t="s">
        <v>0</v>
      </c>
      <c r="C8" s="252"/>
      <c r="D8" s="252"/>
      <c r="E8" s="252"/>
      <c r="F8" s="252"/>
      <c r="G8" s="252"/>
      <c r="H8" s="86"/>
    </row>
    <row r="9" spans="2:9" ht="15" thickBot="1">
      <c r="B9" s="104"/>
      <c r="C9" s="104"/>
      <c r="D9" s="104"/>
      <c r="E9" s="104"/>
      <c r="F9" s="104"/>
      <c r="G9" s="104"/>
      <c r="H9" s="86"/>
    </row>
    <row r="10" spans="2:9">
      <c r="B10" s="44" t="s">
        <v>1</v>
      </c>
      <c r="C10" s="45" t="s">
        <v>2</v>
      </c>
      <c r="D10" s="45" t="s">
        <v>3</v>
      </c>
      <c r="E10" s="45" t="s">
        <v>4</v>
      </c>
      <c r="F10" s="45" t="s">
        <v>5</v>
      </c>
      <c r="G10" s="46" t="s">
        <v>6</v>
      </c>
      <c r="H10" s="47" t="s">
        <v>8</v>
      </c>
      <c r="I10" s="47"/>
    </row>
    <row r="11" spans="2:9">
      <c r="B11" s="148" t="s">
        <v>164</v>
      </c>
      <c r="C11" s="149" t="s">
        <v>224</v>
      </c>
      <c r="D11" s="126">
        <v>45814</v>
      </c>
      <c r="E11" s="150">
        <f t="shared" ref="E11" si="2">(D11+1)</f>
        <v>45815</v>
      </c>
      <c r="F11" s="150">
        <f t="shared" ref="F11" si="3">(E11+3)</f>
        <v>45818</v>
      </c>
      <c r="G11" s="127" t="s">
        <v>7</v>
      </c>
      <c r="H11" s="47"/>
      <c r="I11" s="47"/>
    </row>
    <row r="12" spans="2:9">
      <c r="B12" s="148" t="s">
        <v>144</v>
      </c>
      <c r="C12" s="149" t="s">
        <v>225</v>
      </c>
      <c r="D12" s="126">
        <v>45817</v>
      </c>
      <c r="E12" s="150">
        <f>(D12+1)</f>
        <v>45818</v>
      </c>
      <c r="F12" s="150">
        <f>(E12+3)</f>
        <v>45821</v>
      </c>
      <c r="G12" s="127" t="s">
        <v>7</v>
      </c>
      <c r="H12" s="47"/>
      <c r="I12" s="47"/>
    </row>
    <row r="13" spans="2:9">
      <c r="B13" s="148" t="s">
        <v>164</v>
      </c>
      <c r="C13" s="149" t="s">
        <v>226</v>
      </c>
      <c r="D13" s="126">
        <v>45824</v>
      </c>
      <c r="E13" s="150">
        <f t="shared" ref="E13:E14" si="4">(D13+1)</f>
        <v>45825</v>
      </c>
      <c r="F13" s="150">
        <f t="shared" ref="F13:F14" si="5">(E13+3)</f>
        <v>45828</v>
      </c>
      <c r="G13" s="127" t="s">
        <v>7</v>
      </c>
      <c r="H13" s="85"/>
    </row>
    <row r="14" spans="2:9" ht="15" thickBot="1">
      <c r="B14" s="151" t="s">
        <v>144</v>
      </c>
      <c r="C14" s="152" t="s">
        <v>227</v>
      </c>
      <c r="D14" s="143">
        <v>45829</v>
      </c>
      <c r="E14" s="153">
        <f t="shared" si="4"/>
        <v>45830</v>
      </c>
      <c r="F14" s="153">
        <f t="shared" si="5"/>
        <v>45833</v>
      </c>
      <c r="G14" s="128" t="s">
        <v>7</v>
      </c>
    </row>
    <row r="16" spans="2:9">
      <c r="B16" s="251" t="s">
        <v>0</v>
      </c>
      <c r="C16" s="251"/>
      <c r="D16" s="251"/>
      <c r="E16" s="251"/>
      <c r="F16" s="251"/>
      <c r="G16" s="251"/>
    </row>
    <row r="17" spans="2:9" ht="15" thickBot="1">
      <c r="B17" s="56"/>
      <c r="C17" s="1"/>
      <c r="D17" s="7"/>
      <c r="E17" s="7"/>
      <c r="F17" s="7"/>
      <c r="G17" s="1"/>
    </row>
    <row r="18" spans="2:9">
      <c r="B18" s="82" t="s">
        <v>1</v>
      </c>
      <c r="C18" s="83" t="s">
        <v>2</v>
      </c>
      <c r="D18" s="83" t="s">
        <v>3</v>
      </c>
      <c r="E18" s="83" t="s">
        <v>4</v>
      </c>
      <c r="F18" s="83" t="s">
        <v>5</v>
      </c>
      <c r="G18" s="84" t="s">
        <v>6</v>
      </c>
      <c r="H18" s="29" t="s">
        <v>9</v>
      </c>
      <c r="I18" s="81" t="s">
        <v>145</v>
      </c>
    </row>
    <row r="20" spans="2:9">
      <c r="B20" s="251" t="s">
        <v>0</v>
      </c>
      <c r="C20" s="251"/>
      <c r="D20" s="251"/>
      <c r="E20" s="251"/>
      <c r="F20" s="251"/>
      <c r="G20" s="251"/>
    </row>
    <row r="21" spans="2:9" ht="15" thickBot="1">
      <c r="B21" s="1"/>
      <c r="C21" s="1"/>
      <c r="D21" s="1"/>
      <c r="E21" s="1"/>
      <c r="F21" s="1"/>
      <c r="G21" s="1"/>
    </row>
    <row r="22" spans="2:9">
      <c r="B22" s="82" t="s">
        <v>1</v>
      </c>
      <c r="C22" s="83" t="s">
        <v>2</v>
      </c>
      <c r="D22" s="83" t="s">
        <v>3</v>
      </c>
      <c r="E22" s="83" t="s">
        <v>4</v>
      </c>
      <c r="F22" s="83" t="s">
        <v>5</v>
      </c>
      <c r="G22" s="84" t="s">
        <v>6</v>
      </c>
      <c r="H22" s="29" t="s">
        <v>80</v>
      </c>
    </row>
    <row r="23" spans="2:9">
      <c r="B23" s="196" t="s">
        <v>126</v>
      </c>
      <c r="C23" s="25" t="s">
        <v>257</v>
      </c>
      <c r="D23" s="156">
        <v>45810</v>
      </c>
      <c r="E23" s="42">
        <f t="shared" ref="E23" si="6">(D23+1)</f>
        <v>45811</v>
      </c>
      <c r="F23" s="42">
        <f t="shared" ref="F23:F24" si="7">(E23+2)</f>
        <v>45813</v>
      </c>
      <c r="G23" s="52" t="s">
        <v>7</v>
      </c>
    </row>
    <row r="24" spans="2:9">
      <c r="B24" s="8" t="s">
        <v>165</v>
      </c>
      <c r="C24" s="25" t="s">
        <v>218</v>
      </c>
      <c r="D24" s="156">
        <v>45823</v>
      </c>
      <c r="E24" s="42">
        <f t="shared" ref="E24:E25" si="8">(D24+1)</f>
        <v>45824</v>
      </c>
      <c r="F24" s="42">
        <f t="shared" si="7"/>
        <v>45826</v>
      </c>
      <c r="G24" s="52" t="s">
        <v>7</v>
      </c>
    </row>
    <row r="25" spans="2:9">
      <c r="B25" s="196" t="s">
        <v>126</v>
      </c>
      <c r="C25" s="25" t="s">
        <v>258</v>
      </c>
      <c r="D25" s="156">
        <v>45827</v>
      </c>
      <c r="E25" s="42">
        <f t="shared" si="8"/>
        <v>45828</v>
      </c>
      <c r="F25" s="42">
        <f t="shared" ref="F25" si="9">(E25+2)</f>
        <v>45830</v>
      </c>
      <c r="G25" s="52" t="s">
        <v>7</v>
      </c>
    </row>
    <row r="26" spans="2:9" ht="15" thickBot="1">
      <c r="B26" s="11" t="s">
        <v>165</v>
      </c>
      <c r="C26" s="27" t="s">
        <v>219</v>
      </c>
      <c r="D26" s="157">
        <v>45836</v>
      </c>
      <c r="E26" s="43">
        <f t="shared" ref="E26" si="10">(D26+1)</f>
        <v>45837</v>
      </c>
      <c r="F26" s="43">
        <f t="shared" ref="F26" si="11">(E26+2)</f>
        <v>45839</v>
      </c>
      <c r="G26" s="53" t="s">
        <v>7</v>
      </c>
    </row>
    <row r="27" spans="2:9">
      <c r="B27" s="197" t="s">
        <v>115</v>
      </c>
      <c r="C27" s="14"/>
      <c r="D27" s="15"/>
      <c r="E27" s="15"/>
      <c r="F27" s="15"/>
      <c r="G27" s="14"/>
    </row>
  </sheetData>
  <mergeCells count="4">
    <mergeCell ref="B20:G20"/>
    <mergeCell ref="B8:G8"/>
    <mergeCell ref="B2:G2"/>
    <mergeCell ref="B16:G16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0FC36-9FF8-4964-B2B9-360332C46298}">
  <dimension ref="B1:J38"/>
  <sheetViews>
    <sheetView zoomScale="85" zoomScaleNormal="85" workbookViewId="0">
      <selection sqref="A1:XFD1048576"/>
    </sheetView>
  </sheetViews>
  <sheetFormatPr defaultRowHeight="14.5"/>
  <cols>
    <col min="2" max="2" width="23.54296875" bestFit="1" customWidth="1"/>
    <col min="3" max="3" width="11.8164062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23.1796875" bestFit="1" customWidth="1"/>
    <col min="10" max="10" width="15.1796875" bestFit="1" customWidth="1"/>
  </cols>
  <sheetData>
    <row r="1" spans="2:10">
      <c r="B1" s="119"/>
      <c r="C1" s="120"/>
      <c r="D1" s="121"/>
      <c r="E1" s="122"/>
      <c r="F1" s="122"/>
      <c r="G1" s="123"/>
    </row>
    <row r="2" spans="2:10">
      <c r="B2" s="251" t="s">
        <v>79</v>
      </c>
      <c r="C2" s="251"/>
      <c r="D2" s="251"/>
      <c r="E2" s="251"/>
      <c r="F2" s="251"/>
      <c r="G2" s="251"/>
    </row>
    <row r="3" spans="2:10" ht="15" thickBot="1">
      <c r="B3" s="1"/>
      <c r="C3" s="1"/>
      <c r="D3" s="1"/>
      <c r="E3" s="1"/>
      <c r="F3" s="1"/>
      <c r="G3" s="1"/>
      <c r="I3" s="98"/>
    </row>
    <row r="4" spans="2:10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  <c r="H4" s="32" t="s">
        <v>93</v>
      </c>
      <c r="I4" s="32" t="s">
        <v>92</v>
      </c>
      <c r="J4" s="98" t="s">
        <v>127</v>
      </c>
    </row>
    <row r="5" spans="2:10">
      <c r="B5" s="102" t="s">
        <v>172</v>
      </c>
      <c r="C5" s="87" t="s">
        <v>263</v>
      </c>
      <c r="D5" s="94">
        <v>45812</v>
      </c>
      <c r="E5" s="94">
        <f t="shared" ref="E5:E9" si="0">(D5+1)</f>
        <v>45813</v>
      </c>
      <c r="F5" s="94">
        <f t="shared" ref="F5:F9" si="1">(E5+12)</f>
        <v>45825</v>
      </c>
      <c r="G5" s="52" t="s">
        <v>81</v>
      </c>
    </row>
    <row r="6" spans="2:10">
      <c r="B6" s="102" t="s">
        <v>133</v>
      </c>
      <c r="C6" s="87" t="s">
        <v>262</v>
      </c>
      <c r="D6" s="94">
        <v>45816</v>
      </c>
      <c r="E6" s="94">
        <f t="shared" ref="E6:E7" si="2">(D6+1)</f>
        <v>45817</v>
      </c>
      <c r="F6" s="94">
        <f t="shared" ref="F6:F7" si="3">(E6+12)</f>
        <v>45829</v>
      </c>
      <c r="G6" s="52" t="s">
        <v>81</v>
      </c>
    </row>
    <row r="7" spans="2:10">
      <c r="B7" s="102" t="s">
        <v>134</v>
      </c>
      <c r="C7" s="87" t="s">
        <v>261</v>
      </c>
      <c r="D7" s="94">
        <v>45823</v>
      </c>
      <c r="E7" s="94">
        <f t="shared" si="2"/>
        <v>45824</v>
      </c>
      <c r="F7" s="94">
        <f t="shared" si="3"/>
        <v>45836</v>
      </c>
      <c r="G7" s="52" t="s">
        <v>81</v>
      </c>
    </row>
    <row r="8" spans="2:10">
      <c r="B8" s="102" t="s">
        <v>128</v>
      </c>
      <c r="C8" s="87" t="s">
        <v>260</v>
      </c>
      <c r="D8" s="94">
        <v>45829</v>
      </c>
      <c r="E8" s="94">
        <f t="shared" ref="E8" si="4">(D8+1)</f>
        <v>45830</v>
      </c>
      <c r="F8" s="94">
        <f t="shared" ref="F8" si="5">(E8+12)</f>
        <v>45842</v>
      </c>
      <c r="G8" s="52" t="s">
        <v>81</v>
      </c>
    </row>
    <row r="9" spans="2:10" ht="15" thickBot="1">
      <c r="B9" s="90" t="s">
        <v>196</v>
      </c>
      <c r="C9" s="107" t="s">
        <v>259</v>
      </c>
      <c r="D9" s="41">
        <v>45836</v>
      </c>
      <c r="E9" s="41">
        <f t="shared" si="0"/>
        <v>45837</v>
      </c>
      <c r="F9" s="41">
        <f t="shared" si="1"/>
        <v>45849</v>
      </c>
      <c r="G9" s="53" t="s">
        <v>81</v>
      </c>
    </row>
    <row r="11" spans="2:10">
      <c r="B11" s="251" t="s">
        <v>79</v>
      </c>
      <c r="C11" s="251"/>
      <c r="D11" s="251"/>
      <c r="E11" s="251"/>
      <c r="F11" s="251"/>
      <c r="G11" s="251"/>
    </row>
    <row r="12" spans="2:10" ht="15" thickBot="1">
      <c r="B12" s="1"/>
      <c r="C12" s="1"/>
      <c r="D12" s="1"/>
      <c r="E12" s="1"/>
      <c r="F12" s="1"/>
      <c r="G12" s="1"/>
    </row>
    <row r="13" spans="2:10">
      <c r="B13" s="2" t="s">
        <v>1</v>
      </c>
      <c r="C13" s="3" t="s">
        <v>2</v>
      </c>
      <c r="D13" s="3" t="s">
        <v>3</v>
      </c>
      <c r="E13" s="3" t="s">
        <v>4</v>
      </c>
      <c r="F13" s="3" t="s">
        <v>5</v>
      </c>
      <c r="G13" s="4" t="s">
        <v>6</v>
      </c>
      <c r="H13" s="32" t="s">
        <v>93</v>
      </c>
      <c r="I13" s="32" t="s">
        <v>112</v>
      </c>
    </row>
    <row r="14" spans="2:10">
      <c r="B14" s="158" t="s">
        <v>184</v>
      </c>
      <c r="C14" s="139" t="s">
        <v>268</v>
      </c>
      <c r="D14" s="94">
        <v>45815</v>
      </c>
      <c r="E14" s="94">
        <f t="shared" ref="E14" si="6">(D14+1)</f>
        <v>45816</v>
      </c>
      <c r="F14" s="94">
        <f t="shared" ref="F14" si="7">(E14+7)</f>
        <v>45823</v>
      </c>
      <c r="G14" s="187" t="s">
        <v>113</v>
      </c>
      <c r="H14" s="32"/>
      <c r="I14" s="32"/>
    </row>
    <row r="15" spans="2:10">
      <c r="B15" s="158" t="s">
        <v>149</v>
      </c>
      <c r="C15" s="139" t="s">
        <v>267</v>
      </c>
      <c r="D15" s="94">
        <v>45820</v>
      </c>
      <c r="E15" s="94">
        <f>(D15+1)</f>
        <v>45821</v>
      </c>
      <c r="F15" s="94">
        <f>(E15+7)</f>
        <v>45828</v>
      </c>
      <c r="G15" s="187" t="s">
        <v>113</v>
      </c>
      <c r="H15" s="32"/>
      <c r="I15" s="32"/>
    </row>
    <row r="16" spans="2:10">
      <c r="B16" s="102" t="s">
        <v>185</v>
      </c>
      <c r="C16" s="170" t="s">
        <v>266</v>
      </c>
      <c r="D16" s="94">
        <v>45824</v>
      </c>
      <c r="E16" s="94">
        <f t="shared" ref="E16:E17" si="8">(D16+1)</f>
        <v>45825</v>
      </c>
      <c r="F16" s="94">
        <f t="shared" ref="F16:F17" si="9">(E16+7)</f>
        <v>45832</v>
      </c>
      <c r="G16" s="187" t="s">
        <v>113</v>
      </c>
    </row>
    <row r="17" spans="2:8" ht="15" thickBot="1">
      <c r="B17" s="105" t="s">
        <v>264</v>
      </c>
      <c r="C17" s="213" t="s">
        <v>265</v>
      </c>
      <c r="D17" s="41">
        <v>45832</v>
      </c>
      <c r="E17" s="41">
        <f t="shared" si="8"/>
        <v>45833</v>
      </c>
      <c r="F17" s="41">
        <f t="shared" si="9"/>
        <v>45840</v>
      </c>
      <c r="G17" s="188" t="s">
        <v>113</v>
      </c>
    </row>
    <row r="19" spans="2:8">
      <c r="B19" s="252" t="s">
        <v>79</v>
      </c>
      <c r="C19" s="252"/>
      <c r="D19" s="252"/>
      <c r="E19" s="252"/>
      <c r="F19" s="252"/>
      <c r="G19" s="252"/>
      <c r="H19" s="86"/>
    </row>
    <row r="20" spans="2:8" ht="15" thickBot="1">
      <c r="B20" s="104"/>
      <c r="C20" s="104"/>
      <c r="D20" s="104"/>
      <c r="E20" s="104"/>
      <c r="F20" s="104"/>
      <c r="G20" s="104"/>
      <c r="H20" s="86"/>
    </row>
    <row r="21" spans="2:8">
      <c r="B21" s="44" t="s">
        <v>1</v>
      </c>
      <c r="C21" s="45" t="s">
        <v>2</v>
      </c>
      <c r="D21" s="45" t="s">
        <v>3</v>
      </c>
      <c r="E21" s="45" t="s">
        <v>4</v>
      </c>
      <c r="F21" s="45" t="s">
        <v>5</v>
      </c>
      <c r="G21" s="46" t="s">
        <v>6</v>
      </c>
      <c r="H21" s="47" t="s">
        <v>10</v>
      </c>
    </row>
    <row r="22" spans="2:8">
      <c r="B22" s="136" t="s">
        <v>269</v>
      </c>
      <c r="C22" s="134" t="s">
        <v>272</v>
      </c>
      <c r="D22" s="135">
        <v>45811</v>
      </c>
      <c r="E22" s="126">
        <f t="shared" ref="E22:E24" si="10">(D22+1)</f>
        <v>45812</v>
      </c>
      <c r="F22" s="126">
        <f t="shared" ref="F22:F24" si="11">(E22+5)</f>
        <v>45817</v>
      </c>
      <c r="G22" s="127" t="s">
        <v>81</v>
      </c>
      <c r="H22" s="47"/>
    </row>
    <row r="23" spans="2:8">
      <c r="B23" s="136" t="s">
        <v>181</v>
      </c>
      <c r="C23" s="134" t="s">
        <v>273</v>
      </c>
      <c r="D23" s="135">
        <v>45814</v>
      </c>
      <c r="E23" s="126">
        <f t="shared" si="10"/>
        <v>45815</v>
      </c>
      <c r="F23" s="126">
        <f t="shared" si="11"/>
        <v>45820</v>
      </c>
      <c r="G23" s="127" t="s">
        <v>81</v>
      </c>
      <c r="H23" s="47"/>
    </row>
    <row r="24" spans="2:8">
      <c r="B24" s="136" t="s">
        <v>159</v>
      </c>
      <c r="C24" s="87" t="s">
        <v>183</v>
      </c>
      <c r="D24" s="135">
        <v>45815</v>
      </c>
      <c r="E24" s="126">
        <f t="shared" si="10"/>
        <v>45816</v>
      </c>
      <c r="F24" s="126">
        <f t="shared" si="11"/>
        <v>45821</v>
      </c>
      <c r="G24" s="127" t="s">
        <v>81</v>
      </c>
      <c r="H24" s="47"/>
    </row>
    <row r="25" spans="2:8">
      <c r="B25" s="136" t="s">
        <v>180</v>
      </c>
      <c r="C25" s="87" t="s">
        <v>274</v>
      </c>
      <c r="D25" s="135">
        <v>45821</v>
      </c>
      <c r="E25" s="126">
        <f t="shared" ref="E25:E28" si="12">(D25+1)</f>
        <v>45822</v>
      </c>
      <c r="F25" s="126">
        <f t="shared" ref="F25:F28" si="13">(E25+5)</f>
        <v>45827</v>
      </c>
      <c r="G25" s="127" t="s">
        <v>81</v>
      </c>
      <c r="H25" s="47"/>
    </row>
    <row r="26" spans="2:8">
      <c r="B26" s="136" t="s">
        <v>269</v>
      </c>
      <c r="C26" s="87" t="s">
        <v>275</v>
      </c>
      <c r="D26" s="135">
        <v>45822</v>
      </c>
      <c r="E26" s="126">
        <f t="shared" si="12"/>
        <v>45823</v>
      </c>
      <c r="F26" s="126">
        <f t="shared" si="13"/>
        <v>45828</v>
      </c>
      <c r="G26" s="127" t="s">
        <v>81</v>
      </c>
      <c r="H26" s="47"/>
    </row>
    <row r="27" spans="2:8">
      <c r="B27" s="136" t="s">
        <v>181</v>
      </c>
      <c r="C27" s="87" t="s">
        <v>276</v>
      </c>
      <c r="D27" s="135">
        <v>45828</v>
      </c>
      <c r="E27" s="126">
        <f t="shared" si="12"/>
        <v>45829</v>
      </c>
      <c r="F27" s="126">
        <f t="shared" si="13"/>
        <v>45834</v>
      </c>
      <c r="G27" s="127" t="s">
        <v>81</v>
      </c>
      <c r="H27" s="47"/>
    </row>
    <row r="28" spans="2:8">
      <c r="B28" s="136" t="s">
        <v>159</v>
      </c>
      <c r="C28" s="87" t="s">
        <v>277</v>
      </c>
      <c r="D28" s="94">
        <v>45829</v>
      </c>
      <c r="E28" s="126">
        <f t="shared" si="12"/>
        <v>45830</v>
      </c>
      <c r="F28" s="126">
        <f t="shared" si="13"/>
        <v>45835</v>
      </c>
      <c r="G28" s="127" t="s">
        <v>81</v>
      </c>
      <c r="H28" s="47"/>
    </row>
    <row r="29" spans="2:8">
      <c r="B29" s="136" t="s">
        <v>180</v>
      </c>
      <c r="C29" s="87" t="s">
        <v>271</v>
      </c>
      <c r="D29" s="135">
        <v>45835</v>
      </c>
      <c r="E29" s="126">
        <f t="shared" ref="E29" si="14">(D29+1)</f>
        <v>45836</v>
      </c>
      <c r="F29" s="126">
        <f t="shared" ref="F29" si="15">(E29+5)</f>
        <v>45841</v>
      </c>
      <c r="G29" s="127" t="s">
        <v>81</v>
      </c>
      <c r="H29" s="47"/>
    </row>
    <row r="30" spans="2:8" ht="15" thickBot="1">
      <c r="B30" s="116" t="s">
        <v>269</v>
      </c>
      <c r="C30" s="117" t="s">
        <v>270</v>
      </c>
      <c r="D30" s="118">
        <v>45836</v>
      </c>
      <c r="E30" s="143">
        <f t="shared" ref="E30" si="16">(D30+1)</f>
        <v>45837</v>
      </c>
      <c r="F30" s="143">
        <f t="shared" ref="F30" si="17">(E30+5)</f>
        <v>45842</v>
      </c>
      <c r="G30" s="128" t="s">
        <v>81</v>
      </c>
      <c r="H30" s="47"/>
    </row>
    <row r="32" spans="2:8">
      <c r="B32" s="252" t="s">
        <v>79</v>
      </c>
      <c r="C32" s="252"/>
      <c r="D32" s="252"/>
      <c r="E32" s="252"/>
      <c r="F32" s="252"/>
      <c r="G32" s="252"/>
      <c r="H32" s="86"/>
    </row>
    <row r="33" spans="2:8" ht="15" thickBot="1">
      <c r="B33" s="104"/>
      <c r="C33" s="104"/>
      <c r="D33" s="104"/>
      <c r="E33" s="104"/>
      <c r="F33" s="104"/>
      <c r="G33" s="104"/>
      <c r="H33" s="86"/>
    </row>
    <row r="34" spans="2:8">
      <c r="B34" s="44" t="s">
        <v>1</v>
      </c>
      <c r="C34" s="45" t="s">
        <v>2</v>
      </c>
      <c r="D34" s="45" t="s">
        <v>3</v>
      </c>
      <c r="E34" s="45" t="s">
        <v>4</v>
      </c>
      <c r="F34" s="45" t="s">
        <v>5</v>
      </c>
      <c r="G34" s="46" t="s">
        <v>6</v>
      </c>
      <c r="H34" s="47" t="s">
        <v>8</v>
      </c>
    </row>
    <row r="36" spans="2:8">
      <c r="B36" s="252" t="s">
        <v>79</v>
      </c>
      <c r="C36" s="252"/>
      <c r="D36" s="252"/>
      <c r="E36" s="252"/>
      <c r="F36" s="252"/>
      <c r="G36" s="252"/>
      <c r="H36" s="86"/>
    </row>
    <row r="37" spans="2:8" ht="15" thickBot="1">
      <c r="B37" s="104"/>
      <c r="C37" s="104"/>
      <c r="D37" s="104"/>
      <c r="E37" s="104"/>
      <c r="F37" s="104"/>
      <c r="G37" s="104"/>
      <c r="H37" s="86"/>
    </row>
    <row r="38" spans="2:8">
      <c r="B38" s="44" t="s">
        <v>1</v>
      </c>
      <c r="C38" s="45" t="s">
        <v>2</v>
      </c>
      <c r="D38" s="45" t="s">
        <v>3</v>
      </c>
      <c r="E38" s="45" t="s">
        <v>4</v>
      </c>
      <c r="F38" s="45" t="s">
        <v>5</v>
      </c>
      <c r="G38" s="46" t="s">
        <v>6</v>
      </c>
      <c r="H38" s="47" t="s">
        <v>9</v>
      </c>
    </row>
  </sheetData>
  <mergeCells count="5">
    <mergeCell ref="B36:G36"/>
    <mergeCell ref="B32:G32"/>
    <mergeCell ref="B2:G2"/>
    <mergeCell ref="B19:G19"/>
    <mergeCell ref="B11:G1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3B0CC-764D-4151-8FA5-D22A3731455B}">
  <dimension ref="B1:I38"/>
  <sheetViews>
    <sheetView workbookViewId="0">
      <selection sqref="A1:XFD1048576"/>
    </sheetView>
  </sheetViews>
  <sheetFormatPr defaultRowHeight="14.5"/>
  <cols>
    <col min="2" max="2" width="17.54296875" bestFit="1" customWidth="1"/>
    <col min="3" max="3" width="11" bestFit="1" customWidth="1"/>
    <col min="4" max="4" width="9.1796875" bestFit="1" customWidth="1"/>
    <col min="5" max="5" width="8.26953125" bestFit="1" customWidth="1"/>
    <col min="6" max="6" width="10.26953125" bestFit="1" customWidth="1"/>
    <col min="7" max="7" width="8.7265625" bestFit="1" customWidth="1"/>
    <col min="8" max="8" width="10.54296875" bestFit="1" customWidth="1"/>
  </cols>
  <sheetData>
    <row r="1" spans="2:9">
      <c r="B1" s="33"/>
      <c r="C1" s="33"/>
      <c r="D1" s="33"/>
      <c r="E1" s="33"/>
      <c r="F1" s="33"/>
      <c r="G1" s="33"/>
    </row>
    <row r="2" spans="2:9">
      <c r="B2" s="251" t="s">
        <v>103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29" t="s">
        <v>88</v>
      </c>
      <c r="I4" s="47" t="s">
        <v>167</v>
      </c>
    </row>
    <row r="5" spans="2:9">
      <c r="B5" s="89" t="s">
        <v>278</v>
      </c>
      <c r="C5" s="87" t="s">
        <v>279</v>
      </c>
      <c r="D5" s="94">
        <v>45813</v>
      </c>
      <c r="E5" s="94">
        <f t="shared" ref="E5" si="0">(D5+1)</f>
        <v>45814</v>
      </c>
      <c r="F5" s="94">
        <f>(E5+4)</f>
        <v>45818</v>
      </c>
      <c r="G5" s="95"/>
    </row>
    <row r="6" spans="2:9">
      <c r="B6" s="89" t="s">
        <v>166</v>
      </c>
      <c r="C6" s="87" t="s">
        <v>280</v>
      </c>
      <c r="D6" s="94">
        <v>45819</v>
      </c>
      <c r="E6" s="94">
        <f>(D6+1)</f>
        <v>45820</v>
      </c>
      <c r="F6" s="94">
        <f t="shared" ref="F6:F8" si="1">(E6+4)</f>
        <v>45824</v>
      </c>
      <c r="G6" s="95"/>
    </row>
    <row r="7" spans="2:9">
      <c r="B7" s="89" t="s">
        <v>278</v>
      </c>
      <c r="C7" s="87" t="s">
        <v>281</v>
      </c>
      <c r="D7" s="94">
        <v>45826</v>
      </c>
      <c r="E7" s="94">
        <f>(D7+1)</f>
        <v>45827</v>
      </c>
      <c r="F7" s="94">
        <f t="shared" si="1"/>
        <v>45831</v>
      </c>
      <c r="G7" s="95"/>
    </row>
    <row r="8" spans="2:9" ht="15" thickBot="1">
      <c r="B8" s="90" t="s">
        <v>166</v>
      </c>
      <c r="C8" s="88" t="s">
        <v>282</v>
      </c>
      <c r="D8" s="41">
        <v>45833</v>
      </c>
      <c r="E8" s="41">
        <f>(D8+1)</f>
        <v>45834</v>
      </c>
      <c r="F8" s="41">
        <f t="shared" si="1"/>
        <v>45838</v>
      </c>
      <c r="G8" s="93"/>
    </row>
    <row r="17" customFormat="1"/>
    <row r="19" customFormat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2" customFormat="1"/>
    <row r="33" customFormat="1"/>
    <row r="34" customFormat="1"/>
    <row r="36" customFormat="1"/>
    <row r="37" customFormat="1"/>
    <row r="38" customFormat="1"/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27371-3EFC-4DFF-92F2-8DA5E4B612CB}">
  <dimension ref="B1:H8"/>
  <sheetViews>
    <sheetView zoomScaleNormal="100" workbookViewId="0">
      <selection sqref="A1:XFD1048576"/>
    </sheetView>
  </sheetViews>
  <sheetFormatPr defaultRowHeight="14.5"/>
  <cols>
    <col min="2" max="2" width="20" style="28" customWidth="1"/>
    <col min="3" max="3" width="12.453125" style="28" bestFit="1" customWidth="1"/>
    <col min="4" max="4" width="8.453125" style="28" bestFit="1" customWidth="1"/>
    <col min="5" max="7" width="8.7265625" style="28" bestFit="1" customWidth="1"/>
  </cols>
  <sheetData>
    <row r="1" spans="2:8">
      <c r="B1" s="54"/>
      <c r="C1" s="54"/>
      <c r="D1" s="79"/>
      <c r="E1" s="78"/>
      <c r="F1" s="79"/>
      <c r="G1" s="77"/>
    </row>
    <row r="2" spans="2:8">
      <c r="B2" s="253" t="s">
        <v>121</v>
      </c>
      <c r="C2" s="253"/>
      <c r="D2" s="253"/>
      <c r="E2" s="253"/>
      <c r="F2" s="253"/>
      <c r="G2" s="253"/>
    </row>
    <row r="3" spans="2:8" ht="15" thickBot="1">
      <c r="B3" s="56"/>
      <c r="C3" s="20"/>
      <c r="D3" s="21"/>
      <c r="E3" s="21"/>
      <c r="F3" s="21"/>
      <c r="G3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</v>
      </c>
    </row>
    <row r="5" spans="2:8">
      <c r="B5" s="102" t="s">
        <v>283</v>
      </c>
      <c r="C5" s="106" t="s">
        <v>284</v>
      </c>
      <c r="D5" s="146">
        <v>45813</v>
      </c>
      <c r="E5" s="10">
        <f t="shared" ref="E5:E6" si="0">(D5+1)</f>
        <v>45814</v>
      </c>
      <c r="F5" s="10">
        <f t="shared" ref="F5:F7" si="1">(E5+2)</f>
        <v>45816</v>
      </c>
      <c r="G5" s="154"/>
    </row>
    <row r="6" spans="2:8">
      <c r="B6" s="102" t="s">
        <v>144</v>
      </c>
      <c r="C6" s="106" t="s">
        <v>285</v>
      </c>
      <c r="D6" s="146">
        <v>45815</v>
      </c>
      <c r="E6" s="10">
        <f t="shared" si="0"/>
        <v>45816</v>
      </c>
      <c r="F6" s="10">
        <f t="shared" si="1"/>
        <v>45818</v>
      </c>
      <c r="G6" s="154"/>
    </row>
    <row r="7" spans="2:8">
      <c r="B7" s="102" t="s">
        <v>144</v>
      </c>
      <c r="C7" s="106" t="s">
        <v>286</v>
      </c>
      <c r="D7" s="146">
        <v>45827</v>
      </c>
      <c r="E7" s="10">
        <f t="shared" ref="E7:E8" si="2">(D7+1)</f>
        <v>45828</v>
      </c>
      <c r="F7" s="10">
        <f t="shared" si="1"/>
        <v>45830</v>
      </c>
      <c r="G7" s="154"/>
    </row>
    <row r="8" spans="2:8" ht="15" thickBot="1">
      <c r="B8" s="105" t="s">
        <v>283</v>
      </c>
      <c r="C8" s="107" t="s">
        <v>287</v>
      </c>
      <c r="D8" s="147">
        <v>45834</v>
      </c>
      <c r="E8" s="13">
        <f t="shared" si="2"/>
        <v>45835</v>
      </c>
      <c r="F8" s="13">
        <f>(E8+2)</f>
        <v>45837</v>
      </c>
      <c r="G8" s="35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E9924-5BD1-426A-9206-27951FA9BFBB}">
  <dimension ref="B2:H8"/>
  <sheetViews>
    <sheetView workbookViewId="0">
      <selection sqref="A1:XFD1048576"/>
    </sheetView>
  </sheetViews>
  <sheetFormatPr defaultRowHeight="14.5"/>
  <cols>
    <col min="2" max="2" width="16" bestFit="1" customWidth="1"/>
    <col min="3" max="3" width="8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3.54296875" bestFit="1" customWidth="1"/>
    <col min="8" max="8" width="15" bestFit="1" customWidth="1"/>
  </cols>
  <sheetData>
    <row r="2" spans="2:8">
      <c r="B2" s="251" t="s">
        <v>101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 ht="25">
      <c r="B4" s="17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9" t="s">
        <v>6</v>
      </c>
      <c r="H4" s="29" t="s">
        <v>116</v>
      </c>
    </row>
    <row r="5" spans="2:8">
      <c r="B5" s="102" t="s">
        <v>111</v>
      </c>
      <c r="C5" s="106" t="s">
        <v>187</v>
      </c>
      <c r="D5" s="146">
        <v>45811</v>
      </c>
      <c r="E5" s="10">
        <f t="shared" ref="E5:E8" si="0">(D5+1)</f>
        <v>45812</v>
      </c>
      <c r="F5" s="10">
        <f t="shared" ref="F5" si="1">(E5+2)</f>
        <v>45814</v>
      </c>
      <c r="G5" s="34"/>
    </row>
    <row r="6" spans="2:8">
      <c r="B6" s="89" t="s">
        <v>132</v>
      </c>
      <c r="C6" s="106" t="s">
        <v>288</v>
      </c>
      <c r="D6" s="146">
        <v>45820</v>
      </c>
      <c r="E6" s="10">
        <f t="shared" si="0"/>
        <v>45821</v>
      </c>
      <c r="F6" s="10">
        <f>(E6+2)</f>
        <v>45823</v>
      </c>
      <c r="G6" s="34"/>
    </row>
    <row r="7" spans="2:8">
      <c r="B7" s="102" t="s">
        <v>111</v>
      </c>
      <c r="C7" s="106" t="s">
        <v>289</v>
      </c>
      <c r="D7" s="146">
        <v>45825</v>
      </c>
      <c r="E7" s="10">
        <f t="shared" si="0"/>
        <v>45826</v>
      </c>
      <c r="F7" s="10">
        <f t="shared" ref="F7:F8" si="2">(E7+2)</f>
        <v>45828</v>
      </c>
      <c r="G7" s="154"/>
    </row>
    <row r="8" spans="2:8" ht="15" thickBot="1">
      <c r="B8" s="90" t="s">
        <v>132</v>
      </c>
      <c r="C8" s="107" t="s">
        <v>290</v>
      </c>
      <c r="D8" s="147">
        <v>45834</v>
      </c>
      <c r="E8" s="13">
        <f t="shared" si="0"/>
        <v>45835</v>
      </c>
      <c r="F8" s="13">
        <f t="shared" si="2"/>
        <v>45837</v>
      </c>
      <c r="G8" s="155"/>
    </row>
  </sheetData>
  <mergeCells count="1">
    <mergeCell ref="B2:G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7022C-F537-435E-8D31-C150DC109EBE}">
  <dimension ref="B1:H8"/>
  <sheetViews>
    <sheetView workbookViewId="0">
      <selection sqref="A1:XFD1048576"/>
    </sheetView>
  </sheetViews>
  <sheetFormatPr defaultRowHeight="14.5"/>
  <cols>
    <col min="2" max="2" width="17.54296875" bestFit="1" customWidth="1"/>
    <col min="3" max="3" width="8" bestFit="1" customWidth="1"/>
    <col min="4" max="4" width="8.453125" bestFit="1" customWidth="1"/>
    <col min="5" max="5" width="8.26953125" bestFit="1" customWidth="1"/>
    <col min="6" max="7" width="8.7265625" bestFit="1" customWidth="1"/>
    <col min="8" max="8" width="15" bestFit="1" customWidth="1"/>
  </cols>
  <sheetData>
    <row r="1" spans="2:8">
      <c r="B1" s="1"/>
      <c r="C1" s="1"/>
      <c r="D1" s="7"/>
      <c r="E1" s="7"/>
      <c r="F1" s="7"/>
      <c r="G1" s="1"/>
    </row>
    <row r="2" spans="2:8">
      <c r="B2" s="251" t="s">
        <v>11</v>
      </c>
      <c r="C2" s="251"/>
      <c r="D2" s="251"/>
      <c r="E2" s="251"/>
      <c r="F2" s="251"/>
      <c r="G2" s="251"/>
    </row>
    <row r="3" spans="2:8" ht="15" thickBot="1">
      <c r="B3" s="1"/>
      <c r="C3" s="1"/>
      <c r="D3" s="7"/>
      <c r="E3" s="7"/>
      <c r="F3" s="7"/>
      <c r="G3" s="1"/>
    </row>
    <row r="4" spans="2:8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  <c r="H4" s="29" t="s">
        <v>116</v>
      </c>
    </row>
    <row r="5" spans="2:8">
      <c r="B5" s="102" t="s">
        <v>111</v>
      </c>
      <c r="C5" s="106" t="s">
        <v>187</v>
      </c>
      <c r="D5" s="146">
        <v>45811</v>
      </c>
      <c r="E5" s="74">
        <f>(D5+1)</f>
        <v>45812</v>
      </c>
      <c r="F5" s="74">
        <f>(E5+10)</f>
        <v>45822</v>
      </c>
      <c r="G5" s="52"/>
    </row>
    <row r="6" spans="2:8">
      <c r="B6" s="89" t="s">
        <v>132</v>
      </c>
      <c r="C6" s="106" t="s">
        <v>288</v>
      </c>
      <c r="D6" s="146">
        <v>45820</v>
      </c>
      <c r="E6" s="74">
        <f t="shared" ref="E6" si="0">(D6+1)</f>
        <v>45821</v>
      </c>
      <c r="F6" s="74">
        <f t="shared" ref="F6" si="1">(E6+10)</f>
        <v>45831</v>
      </c>
      <c r="G6" s="52"/>
    </row>
    <row r="7" spans="2:8">
      <c r="B7" s="102" t="s">
        <v>111</v>
      </c>
      <c r="C7" s="106" t="s">
        <v>289</v>
      </c>
      <c r="D7" s="146">
        <v>45825</v>
      </c>
      <c r="E7" s="74">
        <f t="shared" ref="E7" si="2">(D7+1)</f>
        <v>45826</v>
      </c>
      <c r="F7" s="74">
        <f t="shared" ref="F7" si="3">(E7+10)</f>
        <v>45836</v>
      </c>
      <c r="G7" s="183"/>
    </row>
    <row r="8" spans="2:8" ht="15" thickBot="1">
      <c r="B8" s="90" t="s">
        <v>132</v>
      </c>
      <c r="C8" s="107" t="s">
        <v>290</v>
      </c>
      <c r="D8" s="147">
        <v>45834</v>
      </c>
      <c r="E8" s="75">
        <f t="shared" ref="E8" si="4">(D8+1)</f>
        <v>45835</v>
      </c>
      <c r="F8" s="75">
        <f t="shared" ref="F8" si="5">(E8+10)</f>
        <v>45845</v>
      </c>
      <c r="G8" s="53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C6CA6-466B-4D62-899A-8767F2903F40}">
  <dimension ref="B2:I20"/>
  <sheetViews>
    <sheetView zoomScaleNormal="100" workbookViewId="0">
      <selection sqref="A1:XFD1048576"/>
    </sheetView>
  </sheetViews>
  <sheetFormatPr defaultRowHeight="14.5"/>
  <cols>
    <col min="2" max="2" width="19.7265625" style="28" bestFit="1" customWidth="1"/>
    <col min="3" max="3" width="11.54296875" style="28" bestFit="1" customWidth="1"/>
    <col min="4" max="4" width="8.453125" style="28" bestFit="1" customWidth="1"/>
    <col min="5" max="5" width="8.26953125" style="28" bestFit="1" customWidth="1"/>
    <col min="6" max="6" width="8.7265625" style="28" bestFit="1" customWidth="1"/>
    <col min="7" max="7" width="9.54296875" style="28" bestFit="1" customWidth="1"/>
    <col min="8" max="8" width="10.453125" style="33" bestFit="1" customWidth="1"/>
  </cols>
  <sheetData>
    <row r="2" spans="2:9" ht="15" customHeight="1">
      <c r="B2" s="253" t="s">
        <v>12</v>
      </c>
      <c r="C2" s="253"/>
      <c r="D2" s="253"/>
      <c r="E2" s="253"/>
      <c r="F2" s="253"/>
      <c r="G2" s="253"/>
    </row>
    <row r="3" spans="2:9" ht="15" thickBot="1">
      <c r="B3" s="56"/>
      <c r="C3" s="67"/>
      <c r="D3" s="67"/>
      <c r="E3" s="67"/>
      <c r="F3" s="67"/>
      <c r="G3" s="67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29" t="s">
        <v>8</v>
      </c>
      <c r="I4" s="32"/>
    </row>
    <row r="5" spans="2:9">
      <c r="B5" s="231" t="s">
        <v>213</v>
      </c>
      <c r="C5" s="150" t="s">
        <v>292</v>
      </c>
      <c r="D5" s="166">
        <v>45809</v>
      </c>
      <c r="E5" s="159">
        <f>(D5+1)</f>
        <v>45810</v>
      </c>
      <c r="F5" s="150">
        <f>(E5+5)</f>
        <v>45815</v>
      </c>
      <c r="G5" s="177"/>
      <c r="H5" s="29"/>
      <c r="I5" s="32"/>
    </row>
    <row r="6" spans="2:9">
      <c r="B6" s="231" t="s">
        <v>124</v>
      </c>
      <c r="C6" s="150" t="s">
        <v>215</v>
      </c>
      <c r="D6" s="166">
        <v>45817</v>
      </c>
      <c r="E6" s="159">
        <f>(D6+1)</f>
        <v>45818</v>
      </c>
      <c r="F6" s="150">
        <f>(E6+5)</f>
        <v>45823</v>
      </c>
      <c r="G6" s="177"/>
      <c r="H6" s="29"/>
      <c r="I6" s="32"/>
    </row>
    <row r="7" spans="2:9">
      <c r="B7" s="229" t="s">
        <v>291</v>
      </c>
      <c r="C7" s="230" t="s">
        <v>293</v>
      </c>
      <c r="D7" s="166">
        <v>45818</v>
      </c>
      <c r="E7" s="159">
        <f>(D7+1)</f>
        <v>45819</v>
      </c>
      <c r="F7" s="150">
        <f>(E7+5)</f>
        <v>45824</v>
      </c>
      <c r="G7" s="177"/>
      <c r="H7" s="29"/>
      <c r="I7" s="32"/>
    </row>
    <row r="8" spans="2:9">
      <c r="B8" s="89" t="s">
        <v>211</v>
      </c>
      <c r="C8" s="87" t="s">
        <v>294</v>
      </c>
      <c r="D8" s="94">
        <v>45819</v>
      </c>
      <c r="E8" s="159">
        <f t="shared" ref="E8" si="0">(D8+1)</f>
        <v>45820</v>
      </c>
      <c r="F8" s="150">
        <f t="shared" ref="F8" si="1">(E8+5)</f>
        <v>45825</v>
      </c>
      <c r="G8" s="95"/>
      <c r="H8"/>
    </row>
    <row r="9" spans="2:9">
      <c r="B9" s="89" t="s">
        <v>213</v>
      </c>
      <c r="C9" s="87" t="s">
        <v>295</v>
      </c>
      <c r="D9" s="94">
        <v>45824</v>
      </c>
      <c r="E9" s="159">
        <f t="shared" ref="E9" si="2">(D9+1)</f>
        <v>45825</v>
      </c>
      <c r="F9" s="150">
        <f t="shared" ref="F9" si="3">(E9+5)</f>
        <v>45830</v>
      </c>
      <c r="G9" s="95"/>
      <c r="H9"/>
    </row>
    <row r="10" spans="2:9">
      <c r="B10" s="89" t="s">
        <v>124</v>
      </c>
      <c r="C10" s="87" t="s">
        <v>296</v>
      </c>
      <c r="D10" s="94">
        <v>45831</v>
      </c>
      <c r="E10" s="159">
        <f>(D10+1)</f>
        <v>45832</v>
      </c>
      <c r="F10" s="150">
        <f>(E10+5)</f>
        <v>45837</v>
      </c>
      <c r="G10" s="95"/>
      <c r="H10"/>
    </row>
    <row r="11" spans="2:9">
      <c r="B11" s="89" t="s">
        <v>211</v>
      </c>
      <c r="C11" s="223" t="s">
        <v>297</v>
      </c>
      <c r="D11" s="227">
        <v>45834</v>
      </c>
      <c r="E11" s="159">
        <f>(D11+1)</f>
        <v>45835</v>
      </c>
      <c r="F11" s="150">
        <f>(E11+5)</f>
        <v>45840</v>
      </c>
      <c r="G11" s="228"/>
      <c r="H11"/>
    </row>
    <row r="12" spans="2:9" ht="15" thickBot="1">
      <c r="B12" s="232" t="s">
        <v>291</v>
      </c>
      <c r="C12" s="88" t="s">
        <v>298</v>
      </c>
      <c r="D12" s="41">
        <v>45834</v>
      </c>
      <c r="E12" s="160">
        <f t="shared" ref="E12" si="4">(D12+1)</f>
        <v>45835</v>
      </c>
      <c r="F12" s="153">
        <f t="shared" ref="F12" si="5">(E12+5)</f>
        <v>45840</v>
      </c>
      <c r="G12" s="91"/>
      <c r="H12"/>
    </row>
    <row r="13" spans="2:9">
      <c r="H13"/>
    </row>
    <row r="14" spans="2:9" ht="15" customHeight="1">
      <c r="B14" s="215" t="s">
        <v>12</v>
      </c>
      <c r="C14" s="215"/>
      <c r="D14" s="215"/>
      <c r="E14" s="215"/>
      <c r="F14" s="215"/>
      <c r="G14" s="215"/>
    </row>
    <row r="15" spans="2:9" ht="15" customHeight="1" thickBot="1">
      <c r="B15" s="56"/>
      <c r="C15" s="67"/>
      <c r="D15" s="67"/>
      <c r="E15" s="67"/>
      <c r="F15" s="67"/>
      <c r="G15" s="67"/>
    </row>
    <row r="16" spans="2:9">
      <c r="B16" s="44" t="s">
        <v>1</v>
      </c>
      <c r="C16" s="45" t="s">
        <v>2</v>
      </c>
      <c r="D16" s="45" t="s">
        <v>3</v>
      </c>
      <c r="E16" s="45" t="s">
        <v>4</v>
      </c>
      <c r="F16" s="45" t="s">
        <v>5</v>
      </c>
      <c r="G16" s="46" t="s">
        <v>6</v>
      </c>
      <c r="H16" s="32" t="s">
        <v>80</v>
      </c>
      <c r="I16" s="47" t="s">
        <v>135</v>
      </c>
    </row>
    <row r="18" spans="2:8" ht="15" customHeight="1">
      <c r="B18" s="215" t="s">
        <v>12</v>
      </c>
      <c r="C18" s="215"/>
      <c r="D18" s="215"/>
      <c r="E18" s="215"/>
      <c r="F18" s="215"/>
      <c r="G18" s="215"/>
    </row>
    <row r="19" spans="2:8" ht="15" thickBot="1">
      <c r="B19" s="56"/>
      <c r="C19" s="67"/>
      <c r="D19" s="67"/>
      <c r="E19" s="67"/>
      <c r="F19" s="67"/>
      <c r="G19" s="67"/>
    </row>
    <row r="20" spans="2:8">
      <c r="B20" s="44" t="s">
        <v>1</v>
      </c>
      <c r="C20" s="45" t="s">
        <v>2</v>
      </c>
      <c r="D20" s="45" t="s">
        <v>3</v>
      </c>
      <c r="E20" s="45" t="s">
        <v>4</v>
      </c>
      <c r="F20" s="45" t="s">
        <v>5</v>
      </c>
      <c r="G20" s="46" t="s">
        <v>6</v>
      </c>
      <c r="H20" s="29" t="s">
        <v>27</v>
      </c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03001-D83C-4821-A686-A779902D118F}">
  <dimension ref="B2:I47"/>
  <sheetViews>
    <sheetView zoomScale="85" zoomScaleNormal="85" workbookViewId="0">
      <selection sqref="A1:XFD1048576"/>
    </sheetView>
  </sheetViews>
  <sheetFormatPr defaultRowHeight="14.5"/>
  <cols>
    <col min="2" max="2" width="23.7265625" style="28" bestFit="1" customWidth="1"/>
    <col min="3" max="3" width="12.7265625" style="28" bestFit="1" customWidth="1"/>
    <col min="4" max="4" width="9.26953125" style="28" bestFit="1" customWidth="1"/>
    <col min="5" max="5" width="8.453125" style="28" bestFit="1" customWidth="1"/>
    <col min="6" max="6" width="8.81640625" style="28" bestFit="1" customWidth="1"/>
    <col min="7" max="7" width="32.26953125" style="28" bestFit="1" customWidth="1"/>
    <col min="8" max="8" width="9.1796875" style="32"/>
    <col min="9" max="9" width="23.1796875" style="33" bestFit="1" customWidth="1"/>
    <col min="10" max="10" width="11.54296875" bestFit="1" customWidth="1"/>
  </cols>
  <sheetData>
    <row r="2" spans="2:9">
      <c r="B2" s="253" t="s">
        <v>15</v>
      </c>
      <c r="C2" s="253"/>
      <c r="D2" s="253"/>
      <c r="E2" s="253"/>
      <c r="F2" s="253"/>
      <c r="G2" s="253"/>
    </row>
    <row r="3" spans="2:9" ht="15" thickBot="1">
      <c r="B3" s="56"/>
      <c r="C3" s="20"/>
      <c r="D3" s="21"/>
      <c r="E3" s="21"/>
      <c r="F3" s="21"/>
      <c r="G3" s="20"/>
    </row>
    <row r="4" spans="2:9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  <c r="H4" s="32" t="s">
        <v>80</v>
      </c>
      <c r="I4" s="171" t="s">
        <v>170</v>
      </c>
    </row>
    <row r="5" spans="2:9">
      <c r="B5" s="8" t="s">
        <v>126</v>
      </c>
      <c r="C5" s="9" t="s">
        <v>231</v>
      </c>
      <c r="D5" s="30">
        <v>45819</v>
      </c>
      <c r="E5" s="30">
        <f t="shared" ref="E5:E8" si="0">(D5+1)</f>
        <v>45820</v>
      </c>
      <c r="F5" s="30">
        <f t="shared" ref="F5:F8" si="1">(E5+2)</f>
        <v>45822</v>
      </c>
      <c r="G5" s="34" t="s">
        <v>136</v>
      </c>
      <c r="H5" s="29" t="s">
        <v>216</v>
      </c>
      <c r="I5" s="171" t="s">
        <v>137</v>
      </c>
    </row>
    <row r="6" spans="2:9">
      <c r="B6" s="8" t="s">
        <v>165</v>
      </c>
      <c r="C6" s="9" t="s">
        <v>232</v>
      </c>
      <c r="D6" s="30">
        <v>45826</v>
      </c>
      <c r="E6" s="30">
        <f t="shared" si="0"/>
        <v>45827</v>
      </c>
      <c r="F6" s="30">
        <f t="shared" si="1"/>
        <v>45829</v>
      </c>
      <c r="G6" s="34" t="s">
        <v>136</v>
      </c>
    </row>
    <row r="7" spans="2:9">
      <c r="B7" s="8" t="s">
        <v>126</v>
      </c>
      <c r="C7" s="9" t="s">
        <v>233</v>
      </c>
      <c r="D7" s="30">
        <v>45833</v>
      </c>
      <c r="E7" s="30">
        <f t="shared" si="0"/>
        <v>45834</v>
      </c>
      <c r="F7" s="30">
        <f t="shared" si="1"/>
        <v>45836</v>
      </c>
      <c r="G7" s="34" t="s">
        <v>136</v>
      </c>
    </row>
    <row r="8" spans="2:9" ht="15" thickBot="1">
      <c r="B8" s="11" t="s">
        <v>165</v>
      </c>
      <c r="C8" s="12" t="s">
        <v>234</v>
      </c>
      <c r="D8" s="31">
        <v>45840</v>
      </c>
      <c r="E8" s="31">
        <f t="shared" si="0"/>
        <v>45841</v>
      </c>
      <c r="F8" s="31">
        <f t="shared" si="1"/>
        <v>45843</v>
      </c>
      <c r="G8" s="35" t="s">
        <v>136</v>
      </c>
    </row>
    <row r="9" spans="2:9">
      <c r="B9" s="54"/>
      <c r="C9" s="54"/>
      <c r="D9" s="55"/>
      <c r="E9" s="55"/>
      <c r="F9" s="55"/>
      <c r="G9" s="54"/>
    </row>
    <row r="10" spans="2:9">
      <c r="B10" s="253" t="s">
        <v>15</v>
      </c>
      <c r="C10" s="253"/>
      <c r="D10" s="253"/>
      <c r="E10" s="253"/>
      <c r="F10" s="253"/>
      <c r="G10" s="253"/>
    </row>
    <row r="11" spans="2:9" ht="15" thickBot="1">
      <c r="B11" s="56"/>
      <c r="C11" s="20"/>
      <c r="D11" s="21"/>
      <c r="E11" s="21"/>
      <c r="F11" s="21"/>
      <c r="G11" s="20"/>
    </row>
    <row r="12" spans="2:9">
      <c r="B12" s="2" t="s">
        <v>1</v>
      </c>
      <c r="C12" s="3" t="s">
        <v>2</v>
      </c>
      <c r="D12" s="3" t="s">
        <v>3</v>
      </c>
      <c r="E12" s="3" t="s">
        <v>4</v>
      </c>
      <c r="F12" s="3" t="s">
        <v>5</v>
      </c>
      <c r="G12" s="4" t="s">
        <v>6</v>
      </c>
      <c r="H12" s="32" t="s">
        <v>217</v>
      </c>
    </row>
    <row r="13" spans="2:9">
      <c r="B13" s="8" t="s">
        <v>299</v>
      </c>
      <c r="C13" s="9" t="s">
        <v>245</v>
      </c>
      <c r="D13" s="30">
        <v>45814</v>
      </c>
      <c r="E13" s="30">
        <f t="shared" ref="E13:E16" si="2">(D13+1)</f>
        <v>45815</v>
      </c>
      <c r="F13" s="30">
        <f t="shared" ref="F13:F16" si="3">(E13+2)</f>
        <v>45817</v>
      </c>
      <c r="G13" s="36" t="s">
        <v>16</v>
      </c>
    </row>
    <row r="14" spans="2:9">
      <c r="B14" s="8" t="s">
        <v>299</v>
      </c>
      <c r="C14" s="233" t="s">
        <v>218</v>
      </c>
      <c r="D14" s="234">
        <v>45821</v>
      </c>
      <c r="E14" s="30">
        <f t="shared" ref="E14:E15" si="4">(D14+1)</f>
        <v>45822</v>
      </c>
      <c r="F14" s="30">
        <f t="shared" ref="F14:F15" si="5">(E14+2)</f>
        <v>45824</v>
      </c>
      <c r="G14" s="36" t="s">
        <v>16</v>
      </c>
    </row>
    <row r="15" spans="2:9">
      <c r="B15" s="8" t="s">
        <v>299</v>
      </c>
      <c r="C15" s="233" t="s">
        <v>219</v>
      </c>
      <c r="D15" s="234">
        <v>45828</v>
      </c>
      <c r="E15" s="30">
        <f t="shared" si="4"/>
        <v>45829</v>
      </c>
      <c r="F15" s="30">
        <f t="shared" si="5"/>
        <v>45831</v>
      </c>
      <c r="G15" s="36" t="s">
        <v>16</v>
      </c>
    </row>
    <row r="16" spans="2:9" ht="15" thickBot="1">
      <c r="B16" s="11" t="s">
        <v>299</v>
      </c>
      <c r="C16" s="12" t="s">
        <v>300</v>
      </c>
      <c r="D16" s="31">
        <v>45835</v>
      </c>
      <c r="E16" s="31">
        <f t="shared" si="2"/>
        <v>45836</v>
      </c>
      <c r="F16" s="31">
        <f t="shared" si="3"/>
        <v>45838</v>
      </c>
      <c r="G16" s="38" t="s">
        <v>16</v>
      </c>
    </row>
    <row r="17" spans="2:9">
      <c r="B17" s="54"/>
      <c r="C17" s="54"/>
      <c r="D17" s="15"/>
      <c r="E17" s="55"/>
      <c r="F17" s="55"/>
      <c r="G17" s="77"/>
    </row>
    <row r="18" spans="2:9">
      <c r="B18" s="253" t="s">
        <v>15</v>
      </c>
      <c r="C18" s="253"/>
      <c r="D18" s="253"/>
      <c r="E18" s="253"/>
      <c r="F18" s="253"/>
      <c r="G18" s="253"/>
    </row>
    <row r="19" spans="2:9" ht="15" thickBot="1">
      <c r="B19" s="56"/>
      <c r="C19" s="20"/>
      <c r="D19" s="21"/>
      <c r="E19" s="21"/>
      <c r="F19" s="21"/>
      <c r="G19" s="20"/>
    </row>
    <row r="20" spans="2:9">
      <c r="B20" s="44" t="s">
        <v>1</v>
      </c>
      <c r="C20" s="45" t="s">
        <v>2</v>
      </c>
      <c r="D20" s="45" t="s">
        <v>3</v>
      </c>
      <c r="E20" s="45" t="s">
        <v>4</v>
      </c>
      <c r="F20" s="45" t="s">
        <v>5</v>
      </c>
      <c r="G20" s="46" t="s">
        <v>6</v>
      </c>
      <c r="H20" s="32" t="s">
        <v>9</v>
      </c>
      <c r="I20" s="47" t="s">
        <v>168</v>
      </c>
    </row>
    <row r="21" spans="2:9">
      <c r="B21" s="8" t="s">
        <v>194</v>
      </c>
      <c r="C21" s="9" t="s">
        <v>238</v>
      </c>
      <c r="D21" s="30">
        <v>45812</v>
      </c>
      <c r="E21" s="30">
        <f t="shared" ref="E21:E22" si="6">(D21+1)</f>
        <v>45813</v>
      </c>
      <c r="F21" s="30">
        <f t="shared" ref="F21:F22" si="7">(E21+2)</f>
        <v>45815</v>
      </c>
      <c r="G21" s="34" t="s">
        <v>16</v>
      </c>
      <c r="I21" s="47"/>
    </row>
    <row r="22" spans="2:9" ht="15" thickBot="1">
      <c r="B22" s="11" t="s">
        <v>194</v>
      </c>
      <c r="C22" s="12" t="s">
        <v>239</v>
      </c>
      <c r="D22" s="31">
        <v>45826</v>
      </c>
      <c r="E22" s="31">
        <f t="shared" si="6"/>
        <v>45827</v>
      </c>
      <c r="F22" s="31">
        <f t="shared" si="7"/>
        <v>45829</v>
      </c>
      <c r="G22" s="35" t="s">
        <v>16</v>
      </c>
    </row>
    <row r="24" spans="2:9">
      <c r="B24" s="254" t="s">
        <v>15</v>
      </c>
      <c r="C24" s="254"/>
      <c r="D24" s="254"/>
      <c r="E24" s="254"/>
      <c r="F24" s="254"/>
      <c r="G24" s="254"/>
    </row>
    <row r="25" spans="2:9" ht="15" thickBot="1">
      <c r="B25" s="131"/>
      <c r="C25" s="131"/>
      <c r="D25" s="131"/>
      <c r="E25" s="131"/>
      <c r="F25" s="131"/>
      <c r="G25" s="131"/>
      <c r="H25" s="81"/>
      <c r="I25" s="32"/>
    </row>
    <row r="26" spans="2:9">
      <c r="B26" s="44" t="s">
        <v>1</v>
      </c>
      <c r="C26" s="45" t="s">
        <v>2</v>
      </c>
      <c r="D26" s="45" t="s">
        <v>3</v>
      </c>
      <c r="E26" s="45" t="s">
        <v>4</v>
      </c>
      <c r="F26" s="45" t="s">
        <v>5</v>
      </c>
      <c r="G26" s="46" t="s">
        <v>6</v>
      </c>
      <c r="H26" s="108" t="s">
        <v>8</v>
      </c>
      <c r="I26" s="32" t="s">
        <v>169</v>
      </c>
    </row>
    <row r="27" spans="2:9">
      <c r="B27" s="8" t="s">
        <v>214</v>
      </c>
      <c r="C27" s="10" t="s">
        <v>188</v>
      </c>
      <c r="D27" s="5">
        <v>45814</v>
      </c>
      <c r="E27" s="5">
        <f t="shared" ref="E27:E29" si="8">(D27+1)</f>
        <v>45815</v>
      </c>
      <c r="F27" s="5">
        <f t="shared" ref="F27:F29" si="9">(E27+3)</f>
        <v>45818</v>
      </c>
      <c r="G27" s="36" t="s">
        <v>16</v>
      </c>
      <c r="H27" s="81"/>
    </row>
    <row r="28" spans="2:9">
      <c r="B28" s="8" t="s">
        <v>214</v>
      </c>
      <c r="C28" s="10" t="s">
        <v>228</v>
      </c>
      <c r="D28" s="5">
        <v>45821</v>
      </c>
      <c r="E28" s="5">
        <f t="shared" si="8"/>
        <v>45822</v>
      </c>
      <c r="F28" s="5">
        <f t="shared" si="9"/>
        <v>45825</v>
      </c>
      <c r="G28" s="36" t="s">
        <v>16</v>
      </c>
      <c r="H28" s="81"/>
    </row>
    <row r="29" spans="2:9">
      <c r="B29" s="8" t="s">
        <v>214</v>
      </c>
      <c r="C29" s="10" t="s">
        <v>229</v>
      </c>
      <c r="D29" s="5">
        <v>45828</v>
      </c>
      <c r="E29" s="5">
        <f t="shared" si="8"/>
        <v>45829</v>
      </c>
      <c r="F29" s="5">
        <f t="shared" si="9"/>
        <v>45832</v>
      </c>
      <c r="G29" s="36" t="s">
        <v>16</v>
      </c>
      <c r="H29" s="81"/>
    </row>
    <row r="30" spans="2:9" ht="15" thickBot="1">
      <c r="B30" s="11" t="s">
        <v>214</v>
      </c>
      <c r="C30" s="43" t="s">
        <v>230</v>
      </c>
      <c r="D30" s="16">
        <v>45834</v>
      </c>
      <c r="E30" s="37">
        <f>(D30+1)</f>
        <v>45835</v>
      </c>
      <c r="F30" s="37">
        <f>(E30+3)</f>
        <v>45838</v>
      </c>
      <c r="G30" s="38" t="s">
        <v>16</v>
      </c>
      <c r="H30" s="81"/>
    </row>
    <row r="32" spans="2:9">
      <c r="B32" s="254" t="s">
        <v>15</v>
      </c>
      <c r="C32" s="254"/>
      <c r="D32" s="254"/>
      <c r="E32" s="254"/>
      <c r="F32" s="254"/>
      <c r="G32" s="254"/>
    </row>
    <row r="33" spans="2:9" ht="15" thickBot="1">
      <c r="B33" s="131"/>
      <c r="C33" s="131"/>
      <c r="D33" s="131"/>
      <c r="E33" s="131"/>
      <c r="F33" s="131"/>
      <c r="G33" s="131"/>
    </row>
    <row r="34" spans="2:9">
      <c r="B34" s="44" t="s">
        <v>1</v>
      </c>
      <c r="C34" s="45" t="s">
        <v>2</v>
      </c>
      <c r="D34" s="45" t="s">
        <v>3</v>
      </c>
      <c r="E34" s="45" t="s">
        <v>4</v>
      </c>
      <c r="F34" s="45" t="s">
        <v>5</v>
      </c>
      <c r="G34" s="46" t="s">
        <v>6</v>
      </c>
      <c r="H34" s="32" t="s">
        <v>10</v>
      </c>
      <c r="I34" s="29" t="s">
        <v>130</v>
      </c>
    </row>
    <row r="36" spans="2:9">
      <c r="B36" s="253" t="s">
        <v>15</v>
      </c>
      <c r="C36" s="253"/>
      <c r="D36" s="253"/>
      <c r="E36" s="253"/>
      <c r="F36" s="253"/>
      <c r="G36" s="253"/>
    </row>
    <row r="37" spans="2:9" ht="15" thickBot="1">
      <c r="B37" s="56"/>
      <c r="C37" s="20"/>
      <c r="D37" s="21"/>
      <c r="E37" s="21"/>
      <c r="F37" s="21"/>
      <c r="G37" s="20"/>
    </row>
    <row r="38" spans="2:9">
      <c r="B38" s="44" t="s">
        <v>1</v>
      </c>
      <c r="C38" s="45" t="s">
        <v>2</v>
      </c>
      <c r="D38" s="45" t="s">
        <v>3</v>
      </c>
      <c r="E38" s="45" t="s">
        <v>4</v>
      </c>
      <c r="F38" s="45" t="s">
        <v>5</v>
      </c>
      <c r="G38" s="46" t="s">
        <v>6</v>
      </c>
      <c r="H38" s="32" t="s">
        <v>125</v>
      </c>
    </row>
    <row r="39" spans="2:9" hidden="1"/>
    <row r="40" spans="2:9" hidden="1">
      <c r="B40" s="254" t="s">
        <v>15</v>
      </c>
      <c r="C40" s="254"/>
      <c r="D40" s="254"/>
      <c r="E40" s="254"/>
      <c r="F40" s="254"/>
      <c r="G40" s="254"/>
    </row>
    <row r="41" spans="2:9" ht="15" hidden="1" thickBot="1">
      <c r="B41" s="131"/>
      <c r="C41" s="131"/>
      <c r="D41" s="131"/>
      <c r="E41" s="131"/>
      <c r="F41" s="131"/>
      <c r="G41" s="131"/>
    </row>
    <row r="42" spans="2:9" hidden="1">
      <c r="B42" s="44" t="s">
        <v>1</v>
      </c>
      <c r="C42" s="45" t="s">
        <v>2</v>
      </c>
      <c r="D42" s="45" t="s">
        <v>3</v>
      </c>
      <c r="E42" s="45" t="s">
        <v>4</v>
      </c>
      <c r="F42" s="45" t="s">
        <v>5</v>
      </c>
      <c r="G42" s="46" t="s">
        <v>6</v>
      </c>
    </row>
    <row r="43" spans="2:9" hidden="1">
      <c r="B43" s="8" t="s">
        <v>211</v>
      </c>
      <c r="C43" s="10" t="s">
        <v>212</v>
      </c>
      <c r="D43" s="5">
        <v>45809</v>
      </c>
      <c r="E43" s="10">
        <f>(D43+1)</f>
        <v>45810</v>
      </c>
      <c r="F43" s="10">
        <f>(E43+3)</f>
        <v>45813</v>
      </c>
      <c r="G43" s="34" t="s">
        <v>17</v>
      </c>
    </row>
    <row r="44" spans="2:9" hidden="1">
      <c r="B44" s="8" t="s">
        <v>214</v>
      </c>
      <c r="C44" s="10" t="s">
        <v>188</v>
      </c>
      <c r="D44" s="5">
        <v>45814</v>
      </c>
      <c r="E44" s="10">
        <f>(D44+1)</f>
        <v>45815</v>
      </c>
      <c r="F44" s="10">
        <f>(E44+3)</f>
        <v>45818</v>
      </c>
      <c r="G44" s="34" t="s">
        <v>17</v>
      </c>
    </row>
    <row r="45" spans="2:9" hidden="1">
      <c r="B45" s="8" t="s">
        <v>214</v>
      </c>
      <c r="C45" s="10" t="s">
        <v>228</v>
      </c>
      <c r="D45" s="5">
        <v>45821</v>
      </c>
      <c r="E45" s="109">
        <f>(D45+1)</f>
        <v>45822</v>
      </c>
      <c r="F45" s="109">
        <f t="shared" ref="F45:F47" si="10">(E45+3)</f>
        <v>45825</v>
      </c>
      <c r="G45" s="113" t="s">
        <v>17</v>
      </c>
    </row>
    <row r="46" spans="2:9" hidden="1">
      <c r="B46" s="8" t="s">
        <v>214</v>
      </c>
      <c r="C46" s="10" t="s">
        <v>229</v>
      </c>
      <c r="D46" s="5">
        <v>45828</v>
      </c>
      <c r="E46" s="109">
        <f>(D46+1)</f>
        <v>45829</v>
      </c>
      <c r="F46" s="109">
        <f t="shared" si="10"/>
        <v>45832</v>
      </c>
      <c r="G46" s="113" t="s">
        <v>17</v>
      </c>
    </row>
    <row r="47" spans="2:9" ht="15" hidden="1" thickBot="1">
      <c r="B47" s="11" t="s">
        <v>214</v>
      </c>
      <c r="C47" s="43" t="s">
        <v>230</v>
      </c>
      <c r="D47" s="16">
        <v>45834</v>
      </c>
      <c r="E47" s="114">
        <f>(D47+1)</f>
        <v>45835</v>
      </c>
      <c r="F47" s="114">
        <f t="shared" si="10"/>
        <v>45838</v>
      </c>
      <c r="G47" s="115" t="s">
        <v>17</v>
      </c>
    </row>
  </sheetData>
  <mergeCells count="7">
    <mergeCell ref="B40:G40"/>
    <mergeCell ref="B36:G36"/>
    <mergeCell ref="B2:G2"/>
    <mergeCell ref="B32:G32"/>
    <mergeCell ref="B24:G24"/>
    <mergeCell ref="B18:G18"/>
    <mergeCell ref="B10:G10"/>
  </mergeCells>
  <phoneticPr fontId="37" type="noConversion"/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4C49F-0315-4099-B5DB-6D615504E568}">
  <dimension ref="B2:I47"/>
  <sheetViews>
    <sheetView zoomScaleNormal="100" workbookViewId="0">
      <selection sqref="A1:XFD1048576"/>
    </sheetView>
  </sheetViews>
  <sheetFormatPr defaultRowHeight="14.5"/>
  <cols>
    <col min="2" max="2" width="20.26953125" bestFit="1" customWidth="1"/>
    <col min="3" max="3" width="11.8164062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6" bestFit="1" customWidth="1"/>
  </cols>
  <sheetData>
    <row r="2" spans="2:9">
      <c r="B2" s="251" t="s">
        <v>18</v>
      </c>
      <c r="C2" s="251"/>
      <c r="D2" s="251"/>
      <c r="E2" s="251"/>
      <c r="F2" s="251"/>
      <c r="G2" s="251"/>
      <c r="H2" s="29" t="s">
        <v>88</v>
      </c>
      <c r="I2" s="32" t="s">
        <v>94</v>
      </c>
    </row>
    <row r="3" spans="2:9" ht="15" thickBot="1">
      <c r="B3" s="56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</row>
    <row r="5" spans="2:9">
      <c r="B5" s="8" t="s">
        <v>301</v>
      </c>
      <c r="C5" s="9" t="s">
        <v>310</v>
      </c>
      <c r="D5" s="94">
        <v>45812</v>
      </c>
      <c r="E5" s="30">
        <f t="shared" ref="E5:E10" si="0">(D5+1)</f>
        <v>45813</v>
      </c>
      <c r="F5" s="30">
        <f t="shared" ref="F5:F10" si="1">(E5+4)</f>
        <v>45817</v>
      </c>
      <c r="G5" s="99" t="s">
        <v>82</v>
      </c>
      <c r="H5" s="32"/>
    </row>
    <row r="6" spans="2:9">
      <c r="B6" s="8" t="s">
        <v>161</v>
      </c>
      <c r="C6" s="9" t="s">
        <v>308</v>
      </c>
      <c r="D6" s="94">
        <v>45813</v>
      </c>
      <c r="E6" s="30">
        <f>(D6+1)</f>
        <v>45814</v>
      </c>
      <c r="F6" s="30">
        <f>(E6+4)</f>
        <v>45818</v>
      </c>
      <c r="G6" s="99" t="s">
        <v>82</v>
      </c>
      <c r="H6" s="32"/>
    </row>
    <row r="7" spans="2:9">
      <c r="B7" s="8" t="s">
        <v>178</v>
      </c>
      <c r="C7" s="9" t="s">
        <v>309</v>
      </c>
      <c r="D7" s="94">
        <v>45814</v>
      </c>
      <c r="E7" s="30">
        <f t="shared" si="0"/>
        <v>45815</v>
      </c>
      <c r="F7" s="30">
        <f t="shared" si="1"/>
        <v>45819</v>
      </c>
      <c r="G7" s="99" t="s">
        <v>82</v>
      </c>
      <c r="H7" s="32"/>
    </row>
    <row r="8" spans="2:9">
      <c r="B8" s="8" t="s">
        <v>301</v>
      </c>
      <c r="C8" s="9" t="s">
        <v>307</v>
      </c>
      <c r="D8" s="94">
        <v>45822</v>
      </c>
      <c r="E8" s="30">
        <f t="shared" si="0"/>
        <v>45823</v>
      </c>
      <c r="F8" s="30">
        <f t="shared" si="1"/>
        <v>45827</v>
      </c>
      <c r="G8" s="99" t="s">
        <v>82</v>
      </c>
      <c r="H8" s="32"/>
    </row>
    <row r="9" spans="2:9">
      <c r="B9" s="8" t="s">
        <v>161</v>
      </c>
      <c r="C9" s="9" t="s">
        <v>305</v>
      </c>
      <c r="D9" s="94">
        <v>45823</v>
      </c>
      <c r="E9" s="30">
        <f>(D9+1)</f>
        <v>45824</v>
      </c>
      <c r="F9" s="30">
        <f>(E9+4)</f>
        <v>45828</v>
      </c>
      <c r="G9" s="99" t="s">
        <v>82</v>
      </c>
      <c r="H9" s="32"/>
    </row>
    <row r="10" spans="2:9">
      <c r="B10" s="8" t="s">
        <v>178</v>
      </c>
      <c r="C10" s="9" t="s">
        <v>306</v>
      </c>
      <c r="D10" s="94">
        <v>45824</v>
      </c>
      <c r="E10" s="30">
        <f t="shared" si="0"/>
        <v>45825</v>
      </c>
      <c r="F10" s="30">
        <f t="shared" si="1"/>
        <v>45829</v>
      </c>
      <c r="G10" s="99" t="s">
        <v>82</v>
      </c>
      <c r="H10" s="32"/>
    </row>
    <row r="11" spans="2:9">
      <c r="B11" s="8" t="s">
        <v>178</v>
      </c>
      <c r="C11" s="87" t="s">
        <v>304</v>
      </c>
      <c r="D11" s="94">
        <v>45830</v>
      </c>
      <c r="E11" s="30">
        <f t="shared" ref="E11" si="2">(D11+1)</f>
        <v>45831</v>
      </c>
      <c r="F11" s="30">
        <f t="shared" ref="F11" si="3">(E11+4)</f>
        <v>45835</v>
      </c>
      <c r="G11" s="99" t="s">
        <v>82</v>
      </c>
      <c r="H11" s="32"/>
    </row>
    <row r="12" spans="2:9">
      <c r="B12" s="8" t="s">
        <v>301</v>
      </c>
      <c r="C12" s="87" t="s">
        <v>303</v>
      </c>
      <c r="D12" s="94">
        <v>45832</v>
      </c>
      <c r="E12" s="30">
        <f t="shared" ref="E12:E13" si="4">(D12+1)</f>
        <v>45833</v>
      </c>
      <c r="F12" s="30">
        <f t="shared" ref="F12:F13" si="5">(E12+4)</f>
        <v>45837</v>
      </c>
      <c r="G12" s="99" t="s">
        <v>82</v>
      </c>
      <c r="H12" s="32"/>
    </row>
    <row r="13" spans="2:9" ht="15" thickBot="1">
      <c r="B13" s="11" t="s">
        <v>161</v>
      </c>
      <c r="C13" s="88" t="s">
        <v>302</v>
      </c>
      <c r="D13" s="41">
        <v>45834</v>
      </c>
      <c r="E13" s="31">
        <f t="shared" si="4"/>
        <v>45835</v>
      </c>
      <c r="F13" s="31">
        <f t="shared" si="5"/>
        <v>45839</v>
      </c>
      <c r="G13" s="100" t="s">
        <v>82</v>
      </c>
      <c r="H13" s="32"/>
    </row>
    <row r="15" spans="2:9">
      <c r="B15" s="252" t="s">
        <v>18</v>
      </c>
      <c r="C15" s="252"/>
      <c r="D15" s="252"/>
      <c r="E15" s="252"/>
      <c r="F15" s="252"/>
      <c r="G15" s="252"/>
      <c r="H15" s="47" t="s">
        <v>8</v>
      </c>
    </row>
    <row r="16" spans="2:9" ht="15" thickBot="1">
      <c r="B16" s="104"/>
      <c r="C16" s="104"/>
      <c r="D16" s="104"/>
      <c r="E16" s="104"/>
      <c r="F16" s="104"/>
      <c r="G16" s="104"/>
      <c r="H16" s="86"/>
    </row>
    <row r="17" spans="2:7">
      <c r="B17" s="44" t="s">
        <v>1</v>
      </c>
      <c r="C17" s="45" t="s">
        <v>2</v>
      </c>
      <c r="D17" s="45" t="s">
        <v>3</v>
      </c>
      <c r="E17" s="45" t="s">
        <v>4</v>
      </c>
      <c r="F17" s="45" t="s">
        <v>5</v>
      </c>
      <c r="G17" s="46" t="s">
        <v>6</v>
      </c>
    </row>
    <row r="33" customFormat="1"/>
    <row r="34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</sheetData>
  <mergeCells count="2">
    <mergeCell ref="B15:G15"/>
    <mergeCell ref="B2:G2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09F7F-5E1E-4D80-A82F-7F112A9DA203}">
  <dimension ref="B1:I38"/>
  <sheetViews>
    <sheetView zoomScale="85" zoomScaleNormal="85" workbookViewId="0">
      <selection sqref="A1:XFD1048576"/>
    </sheetView>
  </sheetViews>
  <sheetFormatPr defaultRowHeight="14.5"/>
  <cols>
    <col min="2" max="2" width="22.7265625" style="28" bestFit="1" customWidth="1"/>
    <col min="3" max="3" width="12.453125" style="28" bestFit="1" customWidth="1"/>
    <col min="4" max="4" width="8.453125" style="28" bestFit="1" customWidth="1"/>
    <col min="5" max="6" width="8.7265625" style="28" bestFit="1" customWidth="1"/>
    <col min="7" max="7" width="22.453125" style="28" bestFit="1" customWidth="1"/>
    <col min="8" max="8" width="11.453125" bestFit="1" customWidth="1"/>
    <col min="9" max="9" width="22.26953125" bestFit="1" customWidth="1"/>
    <col min="10" max="10" width="16.1796875" bestFit="1" customWidth="1"/>
    <col min="11" max="11" width="20.7265625" bestFit="1" customWidth="1"/>
    <col min="12" max="13" width="10.26953125" bestFit="1" customWidth="1"/>
    <col min="14" max="14" width="9.81640625" bestFit="1" customWidth="1"/>
    <col min="15" max="15" width="20.453125" bestFit="1" customWidth="1"/>
  </cols>
  <sheetData>
    <row r="1" spans="2:9">
      <c r="B1"/>
      <c r="C1"/>
      <c r="D1"/>
      <c r="E1"/>
      <c r="F1"/>
      <c r="G1"/>
    </row>
    <row r="2" spans="2:9">
      <c r="B2" s="253" t="s">
        <v>19</v>
      </c>
      <c r="C2" s="253"/>
      <c r="D2" s="253"/>
      <c r="E2" s="253"/>
      <c r="F2" s="253"/>
      <c r="G2" s="253"/>
    </row>
    <row r="3" spans="2:9" ht="15" thickBot="1">
      <c r="B3" s="56"/>
      <c r="C3" s="20"/>
      <c r="D3" s="21"/>
      <c r="E3" s="21"/>
      <c r="F3" s="21"/>
      <c r="G3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32" t="s">
        <v>88</v>
      </c>
      <c r="I4" s="47" t="s">
        <v>139</v>
      </c>
    </row>
    <row r="5" spans="2:9">
      <c r="B5" s="89" t="s">
        <v>120</v>
      </c>
      <c r="C5" s="87" t="s">
        <v>237</v>
      </c>
      <c r="D5" s="10">
        <v>45812</v>
      </c>
      <c r="E5" s="10">
        <f>(D5+1)</f>
        <v>45813</v>
      </c>
      <c r="F5" s="135">
        <f t="shared" ref="F5" si="0">(E5+1)</f>
        <v>45814</v>
      </c>
      <c r="G5" s="34"/>
      <c r="H5" s="103"/>
    </row>
    <row r="6" spans="2:9">
      <c r="B6" s="222" t="s">
        <v>236</v>
      </c>
      <c r="C6" s="223" t="s">
        <v>315</v>
      </c>
      <c r="D6" s="224">
        <v>45818</v>
      </c>
      <c r="E6" s="10">
        <f t="shared" ref="E6:E8" si="1">(D6+1)</f>
        <v>45819</v>
      </c>
      <c r="F6" s="135">
        <f t="shared" ref="F6:F8" si="2">(E6+1)</f>
        <v>45820</v>
      </c>
      <c r="G6" s="225"/>
      <c r="H6" s="103"/>
    </row>
    <row r="7" spans="2:9">
      <c r="B7" s="89" t="s">
        <v>120</v>
      </c>
      <c r="C7" s="223" t="s">
        <v>316</v>
      </c>
      <c r="D7" s="224">
        <v>45826</v>
      </c>
      <c r="E7" s="10">
        <f t="shared" si="1"/>
        <v>45827</v>
      </c>
      <c r="F7" s="135">
        <f t="shared" si="2"/>
        <v>45828</v>
      </c>
      <c r="G7" s="225"/>
      <c r="H7" s="103"/>
    </row>
    <row r="8" spans="2:9" ht="15" thickBot="1">
      <c r="B8" s="90" t="s">
        <v>236</v>
      </c>
      <c r="C8" s="88" t="s">
        <v>317</v>
      </c>
      <c r="D8" s="13">
        <v>45833</v>
      </c>
      <c r="E8" s="13">
        <f t="shared" si="1"/>
        <v>45834</v>
      </c>
      <c r="F8" s="118">
        <f t="shared" si="2"/>
        <v>45835</v>
      </c>
      <c r="G8" s="35"/>
      <c r="H8" s="103"/>
    </row>
    <row r="9" spans="2:9">
      <c r="B9"/>
      <c r="C9"/>
      <c r="D9"/>
      <c r="E9"/>
      <c r="F9"/>
      <c r="G9"/>
    </row>
    <row r="10" spans="2:9" ht="15" customHeight="1">
      <c r="B10" s="253" t="s">
        <v>19</v>
      </c>
      <c r="C10" s="253"/>
      <c r="D10" s="253"/>
      <c r="E10" s="253"/>
      <c r="F10" s="253"/>
      <c r="G10" s="253"/>
    </row>
    <row r="11" spans="2:9" ht="15" thickBot="1">
      <c r="B11" s="56"/>
      <c r="C11" s="20"/>
      <c r="D11" s="21"/>
      <c r="E11" s="21"/>
      <c r="F11" s="21"/>
      <c r="G11"/>
    </row>
    <row r="12" spans="2:9">
      <c r="B12" s="44" t="s">
        <v>1</v>
      </c>
      <c r="C12" s="45" t="s">
        <v>2</v>
      </c>
      <c r="D12" s="45" t="s">
        <v>3</v>
      </c>
      <c r="E12" s="45" t="s">
        <v>4</v>
      </c>
      <c r="F12" s="45" t="s">
        <v>5</v>
      </c>
      <c r="G12" s="46" t="s">
        <v>6</v>
      </c>
      <c r="H12" s="32" t="s">
        <v>88</v>
      </c>
      <c r="I12" s="47" t="s">
        <v>92</v>
      </c>
    </row>
    <row r="13" spans="2:9">
      <c r="B13" s="167" t="s">
        <v>172</v>
      </c>
      <c r="C13" s="10" t="s">
        <v>263</v>
      </c>
      <c r="D13" s="10">
        <v>45812</v>
      </c>
      <c r="E13" s="10">
        <f t="shared" ref="E13:E15" si="3">(D13+1)</f>
        <v>45813</v>
      </c>
      <c r="F13" s="166">
        <f t="shared" ref="F13:F15" si="4">(E13+1)</f>
        <v>45814</v>
      </c>
      <c r="G13" s="34" t="s">
        <v>20</v>
      </c>
      <c r="H13" s="103"/>
    </row>
    <row r="14" spans="2:9">
      <c r="B14" s="167" t="s">
        <v>133</v>
      </c>
      <c r="C14" s="10" t="s">
        <v>262</v>
      </c>
      <c r="D14" s="10">
        <v>45816</v>
      </c>
      <c r="E14" s="10">
        <f t="shared" si="3"/>
        <v>45817</v>
      </c>
      <c r="F14" s="166">
        <f t="shared" si="4"/>
        <v>45818</v>
      </c>
      <c r="G14" s="34" t="s">
        <v>20</v>
      </c>
      <c r="H14" s="103"/>
    </row>
    <row r="15" spans="2:9">
      <c r="B15" s="167" t="s">
        <v>134</v>
      </c>
      <c r="C15" s="10" t="s">
        <v>261</v>
      </c>
      <c r="D15" s="10">
        <v>45823</v>
      </c>
      <c r="E15" s="10">
        <f t="shared" si="3"/>
        <v>45824</v>
      </c>
      <c r="F15" s="166">
        <f t="shared" si="4"/>
        <v>45825</v>
      </c>
      <c r="G15" s="34" t="s">
        <v>20</v>
      </c>
      <c r="H15" s="103"/>
    </row>
    <row r="16" spans="2:9">
      <c r="B16" s="167" t="s">
        <v>128</v>
      </c>
      <c r="C16" s="10" t="s">
        <v>260</v>
      </c>
      <c r="D16" s="10">
        <v>45829</v>
      </c>
      <c r="E16" s="10">
        <f t="shared" ref="E16:E17" si="5">(D16+1)</f>
        <v>45830</v>
      </c>
      <c r="F16" s="166">
        <f t="shared" ref="F16:F17" si="6">(E16+1)</f>
        <v>45831</v>
      </c>
      <c r="G16" s="34" t="s">
        <v>20</v>
      </c>
      <c r="H16" s="103"/>
    </row>
    <row r="17" spans="2:8" ht="15" thickBot="1">
      <c r="B17" s="168" t="s">
        <v>196</v>
      </c>
      <c r="C17" s="13" t="s">
        <v>259</v>
      </c>
      <c r="D17" s="13">
        <v>45836</v>
      </c>
      <c r="E17" s="13">
        <f t="shared" si="5"/>
        <v>45837</v>
      </c>
      <c r="F17" s="169">
        <f t="shared" si="6"/>
        <v>45838</v>
      </c>
      <c r="G17" s="35" t="s">
        <v>20</v>
      </c>
      <c r="H17" s="103"/>
    </row>
    <row r="19" spans="2:8">
      <c r="B19" s="253" t="s">
        <v>19</v>
      </c>
      <c r="C19" s="253"/>
      <c r="D19" s="253"/>
      <c r="E19" s="253"/>
      <c r="F19" s="253"/>
      <c r="G19" s="253"/>
    </row>
    <row r="20" spans="2:8" ht="15" thickBot="1">
      <c r="B20" s="56"/>
      <c r="C20" s="20"/>
      <c r="D20" s="21"/>
      <c r="E20" s="21"/>
      <c r="F20" s="21"/>
      <c r="G20"/>
    </row>
    <row r="21" spans="2:8">
      <c r="B21" s="44" t="s">
        <v>1</v>
      </c>
      <c r="C21" s="45" t="s">
        <v>2</v>
      </c>
      <c r="D21" s="45" t="s">
        <v>3</v>
      </c>
      <c r="E21" s="45" t="s">
        <v>4</v>
      </c>
      <c r="F21" s="45" t="s">
        <v>5</v>
      </c>
      <c r="G21" s="46" t="s">
        <v>6</v>
      </c>
      <c r="H21" s="47" t="s">
        <v>10</v>
      </c>
    </row>
    <row r="23" spans="2:8">
      <c r="B23" s="253" t="s">
        <v>19</v>
      </c>
      <c r="C23" s="253"/>
      <c r="D23" s="253"/>
      <c r="E23" s="253"/>
      <c r="F23" s="253"/>
      <c r="G23" s="253"/>
    </row>
    <row r="24" spans="2:8" ht="15" thickBot="1">
      <c r="B24" s="56"/>
      <c r="C24" s="20"/>
      <c r="D24" s="21"/>
      <c r="E24" s="21"/>
      <c r="F24" s="21"/>
      <c r="G24"/>
    </row>
    <row r="25" spans="2:8">
      <c r="B25" s="44" t="s">
        <v>1</v>
      </c>
      <c r="C25" s="45" t="s">
        <v>2</v>
      </c>
      <c r="D25" s="45" t="s">
        <v>3</v>
      </c>
      <c r="E25" s="45" t="s">
        <v>4</v>
      </c>
      <c r="F25" s="45" t="s">
        <v>5</v>
      </c>
      <c r="G25" s="46" t="s">
        <v>6</v>
      </c>
      <c r="H25" s="32" t="s">
        <v>118</v>
      </c>
    </row>
    <row r="27" spans="2:8">
      <c r="B27" s="253" t="s">
        <v>19</v>
      </c>
      <c r="C27" s="253"/>
      <c r="D27" s="253"/>
      <c r="E27" s="253"/>
      <c r="F27" s="253"/>
      <c r="G27" s="253"/>
    </row>
    <row r="28" spans="2:8" ht="15" thickBot="1">
      <c r="B28" s="56"/>
      <c r="C28" s="20"/>
      <c r="D28" s="21"/>
      <c r="E28" s="21"/>
      <c r="F28" s="21"/>
      <c r="G28"/>
    </row>
    <row r="29" spans="2:8">
      <c r="B29" s="44" t="s">
        <v>1</v>
      </c>
      <c r="C29" s="45" t="s">
        <v>2</v>
      </c>
      <c r="D29" s="45" t="s">
        <v>3</v>
      </c>
      <c r="E29" s="45" t="s">
        <v>4</v>
      </c>
      <c r="F29" s="45" t="s">
        <v>5</v>
      </c>
      <c r="G29" s="46" t="s">
        <v>6</v>
      </c>
      <c r="H29" s="32" t="s">
        <v>118</v>
      </c>
    </row>
    <row r="31" spans="2:8">
      <c r="B31" s="253" t="s">
        <v>19</v>
      </c>
      <c r="C31" s="253"/>
      <c r="D31" s="253"/>
      <c r="E31" s="253"/>
      <c r="F31" s="253"/>
      <c r="G31" s="253"/>
    </row>
    <row r="32" spans="2:8" ht="15" thickBot="1">
      <c r="B32" s="56"/>
      <c r="C32" s="20"/>
      <c r="D32" s="21"/>
      <c r="E32" s="21"/>
      <c r="F32" s="21"/>
      <c r="G32"/>
    </row>
    <row r="33" spans="2:8">
      <c r="B33" s="44" t="s">
        <v>1</v>
      </c>
      <c r="C33" s="45" t="s">
        <v>2</v>
      </c>
      <c r="D33" s="45" t="s">
        <v>3</v>
      </c>
      <c r="E33" s="45" t="s">
        <v>4</v>
      </c>
      <c r="F33" s="45" t="s">
        <v>5</v>
      </c>
      <c r="G33" s="46" t="s">
        <v>6</v>
      </c>
      <c r="H33" s="32" t="s">
        <v>125</v>
      </c>
    </row>
    <row r="34" spans="2:8">
      <c r="B34" s="89" t="s">
        <v>235</v>
      </c>
      <c r="C34" s="87" t="s">
        <v>311</v>
      </c>
      <c r="D34" s="216">
        <v>45811</v>
      </c>
      <c r="E34" s="48">
        <v>45750</v>
      </c>
      <c r="F34" s="48">
        <v>45751</v>
      </c>
      <c r="G34" s="69"/>
      <c r="H34" s="103"/>
    </row>
    <row r="35" spans="2:8">
      <c r="B35" s="89" t="s">
        <v>194</v>
      </c>
      <c r="C35" s="87" t="s">
        <v>312</v>
      </c>
      <c r="D35" s="216">
        <v>45819</v>
      </c>
      <c r="E35" s="48">
        <v>45757</v>
      </c>
      <c r="F35" s="48">
        <v>45758</v>
      </c>
      <c r="G35" s="69"/>
      <c r="H35" s="103"/>
    </row>
    <row r="36" spans="2:8">
      <c r="B36" s="89" t="s">
        <v>235</v>
      </c>
      <c r="C36" s="87" t="s">
        <v>313</v>
      </c>
      <c r="D36" s="216">
        <v>45825</v>
      </c>
      <c r="E36" s="48">
        <v>45764</v>
      </c>
      <c r="F36" s="48">
        <v>45765</v>
      </c>
      <c r="G36" s="69"/>
    </row>
    <row r="37" spans="2:8" ht="15" thickBot="1">
      <c r="B37" s="90" t="s">
        <v>194</v>
      </c>
      <c r="C37" s="88" t="s">
        <v>314</v>
      </c>
      <c r="D37" s="217">
        <v>45832</v>
      </c>
      <c r="E37" s="49">
        <v>45771</v>
      </c>
      <c r="F37" s="49">
        <v>45772</v>
      </c>
      <c r="G37" s="80"/>
    </row>
    <row r="38" spans="2:8">
      <c r="C38"/>
    </row>
  </sheetData>
  <mergeCells count="6">
    <mergeCell ref="B31:G31"/>
    <mergeCell ref="B2:G2"/>
    <mergeCell ref="B27:G27"/>
    <mergeCell ref="B10:G10"/>
    <mergeCell ref="B19:G19"/>
    <mergeCell ref="B23:G23"/>
  </mergeCells>
  <phoneticPr fontId="37" type="noConversion"/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7A0EA-8B34-4756-9C3B-24545154CA9A}">
  <dimension ref="B2:H38"/>
  <sheetViews>
    <sheetView workbookViewId="0">
      <selection sqref="A1:XFD1048576"/>
    </sheetView>
  </sheetViews>
  <sheetFormatPr defaultRowHeight="14.5"/>
  <cols>
    <col min="2" max="2" width="22.7265625" bestFit="1" customWidth="1"/>
    <col min="3" max="3" width="11.54296875" bestFit="1" customWidth="1"/>
    <col min="7" max="7" width="8.7265625" bestFit="1" customWidth="1"/>
    <col min="8" max="8" width="10.81640625" bestFit="1" customWidth="1"/>
  </cols>
  <sheetData>
    <row r="2" spans="2:8">
      <c r="B2" s="251" t="s">
        <v>162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88</v>
      </c>
    </row>
    <row r="5" spans="2:8">
      <c r="B5" s="148" t="s">
        <v>318</v>
      </c>
      <c r="C5" s="149" t="s">
        <v>327</v>
      </c>
      <c r="D5" s="126">
        <v>45809</v>
      </c>
      <c r="E5" s="126">
        <f t="shared" ref="E5:E9" si="0">(D5+1)</f>
        <v>45810</v>
      </c>
      <c r="F5" s="126">
        <f>(E5+13)</f>
        <v>45823</v>
      </c>
      <c r="G5" s="127"/>
    </row>
    <row r="6" spans="2:8">
      <c r="B6" s="226" t="s">
        <v>319</v>
      </c>
      <c r="C6" s="149" t="s">
        <v>326</v>
      </c>
      <c r="D6" s="126">
        <v>45816</v>
      </c>
      <c r="E6" s="126">
        <f t="shared" ref="E6" si="1">(D6+1)</f>
        <v>45817</v>
      </c>
      <c r="F6" s="126">
        <f t="shared" ref="F6:F9" si="2">(E6+13)</f>
        <v>45830</v>
      </c>
      <c r="G6" s="127"/>
    </row>
    <row r="7" spans="2:8">
      <c r="B7" s="148" t="s">
        <v>320</v>
      </c>
      <c r="C7" s="149" t="s">
        <v>325</v>
      </c>
      <c r="D7" s="126">
        <v>45821</v>
      </c>
      <c r="E7" s="126">
        <f t="shared" si="0"/>
        <v>45822</v>
      </c>
      <c r="F7" s="126">
        <f t="shared" si="2"/>
        <v>45835</v>
      </c>
      <c r="G7" s="127"/>
    </row>
    <row r="8" spans="2:8">
      <c r="B8" s="148" t="s">
        <v>321</v>
      </c>
      <c r="C8" s="149" t="s">
        <v>324</v>
      </c>
      <c r="D8" s="126">
        <v>45829</v>
      </c>
      <c r="E8" s="126">
        <f t="shared" si="0"/>
        <v>45830</v>
      </c>
      <c r="F8" s="126">
        <f t="shared" si="2"/>
        <v>45843</v>
      </c>
      <c r="G8" s="95"/>
    </row>
    <row r="9" spans="2:8" ht="15" thickBot="1">
      <c r="B9" s="151" t="s">
        <v>322</v>
      </c>
      <c r="C9" s="152" t="s">
        <v>323</v>
      </c>
      <c r="D9" s="143">
        <v>45833</v>
      </c>
      <c r="E9" s="143">
        <f t="shared" si="0"/>
        <v>45834</v>
      </c>
      <c r="F9" s="143">
        <f t="shared" si="2"/>
        <v>45847</v>
      </c>
      <c r="G9" s="91"/>
    </row>
    <row r="17" customFormat="1"/>
    <row r="19" customFormat="1"/>
    <row r="20" customFormat="1"/>
    <row r="21" customFormat="1"/>
    <row r="23" customFormat="1"/>
    <row r="24" customFormat="1"/>
    <row r="25" customFormat="1"/>
    <row r="27" customFormat="1"/>
    <row r="28" customFormat="1"/>
    <row r="29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1CCC3-E1C6-496A-B366-7CB643D574E8}">
  <dimension ref="B2:H9"/>
  <sheetViews>
    <sheetView zoomScaleNormal="100" workbookViewId="0">
      <selection sqref="A1:XFD1048576"/>
    </sheetView>
  </sheetViews>
  <sheetFormatPr defaultRowHeight="14.5"/>
  <cols>
    <col min="2" max="2" width="14.7265625" bestFit="1" customWidth="1"/>
    <col min="3" max="3" width="8" bestFit="1" customWidth="1"/>
    <col min="4" max="5" width="9.453125" bestFit="1" customWidth="1"/>
    <col min="6" max="6" width="8.7265625" bestFit="1" customWidth="1"/>
    <col min="7" max="7" width="16.26953125" bestFit="1" customWidth="1"/>
  </cols>
  <sheetData>
    <row r="2" spans="2:8">
      <c r="B2" s="251" t="s">
        <v>83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110" t="s">
        <v>1</v>
      </c>
      <c r="C4" s="111" t="s">
        <v>2</v>
      </c>
      <c r="D4" s="111" t="s">
        <v>3</v>
      </c>
      <c r="E4" s="111" t="s">
        <v>4</v>
      </c>
      <c r="F4" s="111" t="s">
        <v>5</v>
      </c>
      <c r="G4" s="112" t="s">
        <v>6</v>
      </c>
      <c r="H4" s="39" t="s">
        <v>8</v>
      </c>
    </row>
    <row r="5" spans="2:8">
      <c r="B5" s="24" t="s">
        <v>104</v>
      </c>
      <c r="C5" s="25" t="s">
        <v>209</v>
      </c>
      <c r="D5" s="42">
        <v>45810</v>
      </c>
      <c r="E5" s="109">
        <f t="shared" ref="E5:E9" si="0">(D5+1)</f>
        <v>45811</v>
      </c>
      <c r="F5" s="109">
        <f t="shared" ref="F5:F9" si="1">(E5+2)</f>
        <v>45813</v>
      </c>
      <c r="G5" s="113" t="s">
        <v>21</v>
      </c>
    </row>
    <row r="6" spans="2:8">
      <c r="B6" s="24" t="s">
        <v>104</v>
      </c>
      <c r="C6" s="25" t="s">
        <v>328</v>
      </c>
      <c r="D6" s="42">
        <v>45817</v>
      </c>
      <c r="E6" s="109">
        <f t="shared" ref="E6" si="2">(D6+1)</f>
        <v>45818</v>
      </c>
      <c r="F6" s="109">
        <f t="shared" ref="F6" si="3">(E6+2)</f>
        <v>45820</v>
      </c>
      <c r="G6" s="113" t="s">
        <v>21</v>
      </c>
    </row>
    <row r="7" spans="2:8">
      <c r="B7" s="24" t="s">
        <v>104</v>
      </c>
      <c r="C7" s="25" t="s">
        <v>329</v>
      </c>
      <c r="D7" s="42">
        <v>45824</v>
      </c>
      <c r="E7" s="109">
        <f t="shared" si="0"/>
        <v>45825</v>
      </c>
      <c r="F7" s="109">
        <f t="shared" si="1"/>
        <v>45827</v>
      </c>
      <c r="G7" s="113" t="s">
        <v>21</v>
      </c>
    </row>
    <row r="8" spans="2:8">
      <c r="B8" s="24" t="s">
        <v>104</v>
      </c>
      <c r="C8" s="25" t="s">
        <v>330</v>
      </c>
      <c r="D8" s="42">
        <v>45831</v>
      </c>
      <c r="E8" s="109">
        <f t="shared" si="0"/>
        <v>45832</v>
      </c>
      <c r="F8" s="109">
        <f t="shared" si="1"/>
        <v>45834</v>
      </c>
      <c r="G8" s="113" t="s">
        <v>21</v>
      </c>
    </row>
    <row r="9" spans="2:8" ht="15" thickBot="1">
      <c r="B9" s="26" t="s">
        <v>104</v>
      </c>
      <c r="C9" s="27" t="s">
        <v>331</v>
      </c>
      <c r="D9" s="43">
        <v>45837</v>
      </c>
      <c r="E9" s="114">
        <f t="shared" si="0"/>
        <v>45838</v>
      </c>
      <c r="F9" s="114">
        <f t="shared" si="1"/>
        <v>45840</v>
      </c>
      <c r="G9" s="115" t="s">
        <v>21</v>
      </c>
    </row>
  </sheetData>
  <mergeCells count="1">
    <mergeCell ref="B2:G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40F73-6DF3-4DD6-BB21-546BDC95E929}">
  <dimension ref="B2:I12"/>
  <sheetViews>
    <sheetView workbookViewId="0">
      <selection sqref="A1:XFD1048576"/>
    </sheetView>
  </sheetViews>
  <sheetFormatPr defaultRowHeight="14.5"/>
  <cols>
    <col min="2" max="2" width="18.26953125" bestFit="1" customWidth="1"/>
    <col min="3" max="3" width="10.726562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9.7265625" bestFit="1" customWidth="1"/>
    <col min="8" max="8" width="9.453125" bestFit="1" customWidth="1"/>
  </cols>
  <sheetData>
    <row r="2" spans="2:9">
      <c r="B2" s="252" t="s">
        <v>97</v>
      </c>
      <c r="C2" s="252"/>
      <c r="D2" s="252"/>
      <c r="E2" s="252"/>
      <c r="F2" s="252"/>
      <c r="G2" s="252"/>
      <c r="H2" s="86"/>
    </row>
    <row r="3" spans="2:9" ht="15" thickBot="1">
      <c r="B3" s="104"/>
      <c r="C3" s="104"/>
      <c r="D3" s="104"/>
      <c r="E3" s="104"/>
      <c r="F3" s="104"/>
      <c r="G3" s="104"/>
      <c r="H3" s="86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153</v>
      </c>
    </row>
    <row r="5" spans="2:9">
      <c r="B5" s="22" t="s">
        <v>220</v>
      </c>
      <c r="C5" s="23" t="s">
        <v>332</v>
      </c>
      <c r="D5" s="5">
        <v>45814</v>
      </c>
      <c r="E5" s="5">
        <f t="shared" ref="E5" si="0">(D5+1)</f>
        <v>45815</v>
      </c>
      <c r="F5" s="5">
        <f>(E5+2)</f>
        <v>45817</v>
      </c>
      <c r="G5" s="6"/>
    </row>
    <row r="6" spans="2:9">
      <c r="B6" s="22" t="s">
        <v>220</v>
      </c>
      <c r="C6" s="23" t="s">
        <v>333</v>
      </c>
      <c r="D6" s="5">
        <v>45819</v>
      </c>
      <c r="E6" s="5">
        <f t="shared" ref="E6" si="1">(D6+1)</f>
        <v>45820</v>
      </c>
      <c r="F6" s="5">
        <f>(E6+2)</f>
        <v>45822</v>
      </c>
      <c r="G6" s="6"/>
    </row>
    <row r="7" spans="2:9">
      <c r="B7" s="22" t="s">
        <v>220</v>
      </c>
      <c r="C7" s="23" t="s">
        <v>334</v>
      </c>
      <c r="D7" s="5">
        <v>45826</v>
      </c>
      <c r="E7" s="5">
        <f t="shared" ref="E7" si="2">(D7+1)</f>
        <v>45827</v>
      </c>
      <c r="F7" s="5">
        <f>(E7+2)</f>
        <v>45829</v>
      </c>
      <c r="G7" s="6"/>
    </row>
    <row r="8" spans="2:9" ht="15" thickBot="1">
      <c r="B8" s="193" t="s">
        <v>220</v>
      </c>
      <c r="C8" s="220" t="s">
        <v>335</v>
      </c>
      <c r="D8" s="16">
        <v>45833</v>
      </c>
      <c r="E8" s="16">
        <f t="shared" ref="E8" si="3">(D8+1)</f>
        <v>45834</v>
      </c>
      <c r="F8" s="16">
        <f>(E8+2)</f>
        <v>45836</v>
      </c>
      <c r="G8" s="221"/>
    </row>
    <row r="10" spans="2:9">
      <c r="B10" s="251" t="s">
        <v>22</v>
      </c>
      <c r="C10" s="251"/>
      <c r="D10" s="251"/>
      <c r="E10" s="251"/>
      <c r="F10" s="251"/>
      <c r="G10" s="251"/>
    </row>
    <row r="11" spans="2:9" ht="15" thickBot="1">
      <c r="B11" s="1"/>
      <c r="C11" s="1"/>
      <c r="D11" s="1"/>
      <c r="E11" s="1"/>
      <c r="F11" s="1"/>
      <c r="G11" s="1"/>
    </row>
    <row r="12" spans="2:9">
      <c r="B12" s="2" t="s">
        <v>1</v>
      </c>
      <c r="C12" s="3" t="s">
        <v>2</v>
      </c>
      <c r="D12" s="3" t="s">
        <v>3</v>
      </c>
      <c r="E12" s="3" t="s">
        <v>4</v>
      </c>
      <c r="F12" s="3" t="s">
        <v>5</v>
      </c>
      <c r="G12" s="4" t="s">
        <v>6</v>
      </c>
      <c r="H12" s="47" t="s">
        <v>88</v>
      </c>
      <c r="I12" s="32" t="s">
        <v>98</v>
      </c>
    </row>
  </sheetData>
  <mergeCells count="2">
    <mergeCell ref="B2:G2"/>
    <mergeCell ref="B10:G10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C442C-B329-4A73-A81B-BA19515BD834}">
  <dimension ref="B2:H20"/>
  <sheetViews>
    <sheetView workbookViewId="0">
      <selection sqref="A1:XFD1048576"/>
    </sheetView>
  </sheetViews>
  <sheetFormatPr defaultRowHeight="14.5"/>
  <cols>
    <col min="2" max="2" width="18.81640625" customWidth="1"/>
    <col min="3" max="3" width="11.453125" bestFit="1" customWidth="1"/>
  </cols>
  <sheetData>
    <row r="2" spans="2:8">
      <c r="B2" s="251" t="s">
        <v>84</v>
      </c>
      <c r="C2" s="251"/>
      <c r="D2" s="251"/>
      <c r="E2" s="251"/>
      <c r="F2" s="251"/>
      <c r="G2" s="251"/>
    </row>
    <row r="3" spans="2:8" ht="15" thickBot="1">
      <c r="B3" s="192" t="s">
        <v>150</v>
      </c>
      <c r="C3" s="1"/>
      <c r="D3" s="1"/>
      <c r="E3" s="1"/>
      <c r="F3" s="1"/>
      <c r="G3" s="1"/>
    </row>
    <row r="4" spans="2:8">
      <c r="B4" s="200" t="s">
        <v>1</v>
      </c>
      <c r="C4" s="201" t="s">
        <v>2</v>
      </c>
      <c r="D4" s="201" t="s">
        <v>89</v>
      </c>
      <c r="E4" s="201" t="s">
        <v>90</v>
      </c>
      <c r="F4" s="201" t="s">
        <v>91</v>
      </c>
      <c r="G4" s="46" t="s">
        <v>6</v>
      </c>
      <c r="H4" s="29" t="s">
        <v>8</v>
      </c>
    </row>
    <row r="5" spans="2:8">
      <c r="B5" s="202" t="s">
        <v>163</v>
      </c>
      <c r="C5" s="203" t="s">
        <v>337</v>
      </c>
      <c r="D5" s="74">
        <v>45811</v>
      </c>
      <c r="E5" s="74">
        <f t="shared" ref="E5" si="0">(D5+1)</f>
        <v>45812</v>
      </c>
      <c r="F5" s="74">
        <f t="shared" ref="F5" si="1">(E5+4)</f>
        <v>45816</v>
      </c>
      <c r="G5" s="34" t="s">
        <v>25</v>
      </c>
      <c r="H5" s="29"/>
    </row>
    <row r="6" spans="2:8">
      <c r="B6" s="202" t="s">
        <v>336</v>
      </c>
      <c r="C6" s="203" t="s">
        <v>340</v>
      </c>
      <c r="D6" s="74">
        <v>45817</v>
      </c>
      <c r="E6" s="74">
        <f t="shared" ref="E6:E8" si="2">(D6+1)</f>
        <v>45818</v>
      </c>
      <c r="F6" s="74">
        <f t="shared" ref="F6:F8" si="3">(E6+4)</f>
        <v>45822</v>
      </c>
      <c r="G6" s="34" t="s">
        <v>25</v>
      </c>
      <c r="H6" s="29"/>
    </row>
    <row r="7" spans="2:8">
      <c r="B7" s="198" t="s">
        <v>107</v>
      </c>
      <c r="C7" s="206" t="s">
        <v>338</v>
      </c>
      <c r="D7" s="207">
        <v>45824</v>
      </c>
      <c r="E7" s="204">
        <f t="shared" si="2"/>
        <v>45825</v>
      </c>
      <c r="F7" s="204">
        <f t="shared" si="3"/>
        <v>45829</v>
      </c>
      <c r="G7" s="99" t="s">
        <v>25</v>
      </c>
      <c r="H7" s="29"/>
    </row>
    <row r="8" spans="2:8" ht="15" thickBot="1">
      <c r="B8" s="199" t="s">
        <v>163</v>
      </c>
      <c r="C8" s="208" t="s">
        <v>339</v>
      </c>
      <c r="D8" s="209">
        <v>45831</v>
      </c>
      <c r="E8" s="205">
        <f t="shared" si="2"/>
        <v>45832</v>
      </c>
      <c r="F8" s="205">
        <f t="shared" si="3"/>
        <v>45836</v>
      </c>
      <c r="G8" s="100" t="s">
        <v>25</v>
      </c>
      <c r="H8" s="29"/>
    </row>
    <row r="9" spans="2:8">
      <c r="B9" s="1"/>
      <c r="C9" s="1"/>
      <c r="D9" s="7"/>
      <c r="E9" s="7"/>
      <c r="F9" s="7"/>
      <c r="G9" s="1"/>
    </row>
    <row r="10" spans="2:8">
      <c r="B10" s="251" t="s">
        <v>84</v>
      </c>
      <c r="C10" s="251"/>
      <c r="D10" s="251"/>
      <c r="E10" s="251"/>
      <c r="F10" s="251"/>
      <c r="G10" s="251"/>
    </row>
    <row r="11" spans="2:8" ht="15" thickBot="1">
      <c r="B11" s="73" t="s">
        <v>151</v>
      </c>
      <c r="C11" s="1"/>
      <c r="D11" s="7"/>
      <c r="E11" s="7"/>
      <c r="F11" s="7"/>
      <c r="G11" s="1"/>
    </row>
    <row r="12" spans="2:8">
      <c r="B12" s="44" t="s">
        <v>1</v>
      </c>
      <c r="C12" s="45" t="s">
        <v>2</v>
      </c>
      <c r="D12" s="45" t="s">
        <v>3</v>
      </c>
      <c r="E12" s="45" t="s">
        <v>4</v>
      </c>
      <c r="F12" s="45" t="s">
        <v>5</v>
      </c>
      <c r="G12" s="46" t="s">
        <v>6</v>
      </c>
      <c r="H12" s="47" t="s">
        <v>9</v>
      </c>
    </row>
    <row r="13" spans="2:8">
      <c r="F13" s="55"/>
      <c r="G13" s="33"/>
    </row>
    <row r="14" spans="2:8">
      <c r="B14" s="252" t="s">
        <v>84</v>
      </c>
      <c r="C14" s="252"/>
      <c r="D14" s="252"/>
      <c r="E14" s="252"/>
      <c r="F14" s="252"/>
      <c r="G14" s="252"/>
      <c r="H14" s="86"/>
    </row>
    <row r="15" spans="2:8" ht="15" thickBot="1">
      <c r="B15" s="86"/>
      <c r="C15" s="86"/>
      <c r="D15" s="86"/>
      <c r="E15" s="86"/>
      <c r="F15" s="86"/>
      <c r="G15" s="86"/>
      <c r="H15" s="86"/>
    </row>
    <row r="16" spans="2:8">
      <c r="B16" s="44" t="s">
        <v>1</v>
      </c>
      <c r="C16" s="45" t="s">
        <v>2</v>
      </c>
      <c r="D16" s="45" t="s">
        <v>3</v>
      </c>
      <c r="E16" s="45" t="s">
        <v>4</v>
      </c>
      <c r="F16" s="45" t="s">
        <v>5</v>
      </c>
      <c r="G16" s="46" t="s">
        <v>6</v>
      </c>
      <c r="H16" s="47" t="s">
        <v>14</v>
      </c>
    </row>
    <row r="18" spans="2:8">
      <c r="B18" s="252" t="s">
        <v>84</v>
      </c>
      <c r="C18" s="252"/>
      <c r="D18" s="252"/>
      <c r="E18" s="252"/>
      <c r="F18" s="252"/>
      <c r="G18" s="252"/>
      <c r="H18" s="86"/>
    </row>
    <row r="19" spans="2:8" ht="15" thickBot="1">
      <c r="B19" s="86"/>
      <c r="C19" s="86"/>
      <c r="D19" s="86"/>
      <c r="E19" s="86"/>
      <c r="F19" s="86"/>
      <c r="G19" s="86"/>
      <c r="H19" s="86"/>
    </row>
    <row r="20" spans="2:8">
      <c r="B20" s="44" t="s">
        <v>1</v>
      </c>
      <c r="C20" s="45" t="s">
        <v>2</v>
      </c>
      <c r="D20" s="45" t="s">
        <v>3</v>
      </c>
      <c r="E20" s="45" t="s">
        <v>4</v>
      </c>
      <c r="F20" s="45" t="s">
        <v>5</v>
      </c>
      <c r="G20" s="46" t="s">
        <v>6</v>
      </c>
      <c r="H20" s="47" t="s">
        <v>10</v>
      </c>
    </row>
  </sheetData>
  <mergeCells count="4">
    <mergeCell ref="B2:G2"/>
    <mergeCell ref="B10:G10"/>
    <mergeCell ref="B14:G14"/>
    <mergeCell ref="B18:G18"/>
  </mergeCells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1C06C-F8FE-4C91-A1C1-776C5741C712}">
  <dimension ref="B2:I35"/>
  <sheetViews>
    <sheetView zoomScale="85" zoomScaleNormal="85" workbookViewId="0">
      <selection sqref="A1:XFD1048576"/>
    </sheetView>
  </sheetViews>
  <sheetFormatPr defaultRowHeight="14.5"/>
  <cols>
    <col min="1" max="1" width="11.453125" customWidth="1"/>
    <col min="2" max="2" width="29.26953125" bestFit="1" customWidth="1"/>
    <col min="3" max="3" width="11.45312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7.81640625" bestFit="1" customWidth="1"/>
    <col min="8" max="8" width="13.7265625" bestFit="1" customWidth="1"/>
    <col min="9" max="9" width="10.1796875" bestFit="1" customWidth="1"/>
  </cols>
  <sheetData>
    <row r="2" spans="2:9">
      <c r="B2" s="251" t="s">
        <v>23</v>
      </c>
      <c r="C2" s="251"/>
      <c r="D2" s="251"/>
      <c r="E2" s="251"/>
      <c r="F2" s="251"/>
      <c r="G2" s="251"/>
      <c r="H2" s="1"/>
    </row>
    <row r="3" spans="2:9" ht="15" thickBot="1">
      <c r="B3" s="1"/>
      <c r="C3" s="1"/>
      <c r="D3" s="1"/>
      <c r="E3" s="1"/>
      <c r="F3" s="1"/>
      <c r="G3" s="1"/>
      <c r="H3" s="1"/>
    </row>
    <row r="4" spans="2:9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  <c r="H4" s="47" t="s">
        <v>88</v>
      </c>
      <c r="I4" s="29" t="s">
        <v>100</v>
      </c>
    </row>
    <row r="5" spans="2:9" hidden="1">
      <c r="B5" s="33"/>
      <c r="C5" s="33"/>
      <c r="D5" s="125"/>
      <c r="E5" s="55"/>
      <c r="F5" s="55"/>
      <c r="G5" s="33"/>
      <c r="H5" s="1"/>
    </row>
    <row r="6" spans="2:9" hidden="1">
      <c r="B6" s="251" t="s">
        <v>23</v>
      </c>
      <c r="C6" s="251"/>
      <c r="D6" s="251"/>
      <c r="E6" s="251"/>
      <c r="F6" s="251"/>
      <c r="G6" s="251"/>
      <c r="H6" s="47" t="s">
        <v>80</v>
      </c>
      <c r="I6" s="29" t="s">
        <v>158</v>
      </c>
    </row>
    <row r="7" spans="2:9" ht="15" hidden="1" thickBot="1">
      <c r="B7" s="1"/>
      <c r="C7" s="1"/>
      <c r="D7" s="1"/>
      <c r="E7" s="1"/>
      <c r="F7" s="1"/>
      <c r="G7" s="1"/>
      <c r="H7" s="1"/>
    </row>
    <row r="8" spans="2:9" hidden="1">
      <c r="B8" s="2" t="s">
        <v>1</v>
      </c>
      <c r="C8" s="3" t="s">
        <v>2</v>
      </c>
      <c r="D8" s="3" t="s">
        <v>3</v>
      </c>
      <c r="E8" s="3" t="s">
        <v>4</v>
      </c>
      <c r="F8" s="3" t="s">
        <v>5</v>
      </c>
      <c r="G8" s="4" t="s">
        <v>6</v>
      </c>
      <c r="H8" s="47"/>
      <c r="I8" s="29"/>
    </row>
    <row r="9" spans="2:9" hidden="1">
      <c r="B9" s="89" t="s">
        <v>156</v>
      </c>
      <c r="C9" s="87" t="s">
        <v>173</v>
      </c>
      <c r="D9" s="94">
        <v>45782</v>
      </c>
      <c r="E9" s="30">
        <f t="shared" ref="E9" si="0">(D9+1)</f>
        <v>45783</v>
      </c>
      <c r="F9" s="30">
        <f t="shared" ref="F9" si="1">(E9+4)</f>
        <v>45787</v>
      </c>
      <c r="G9" s="95" t="s">
        <v>160</v>
      </c>
    </row>
    <row r="10" spans="2:9" hidden="1">
      <c r="B10" s="89" t="s">
        <v>179</v>
      </c>
      <c r="C10" s="87" t="s">
        <v>199</v>
      </c>
      <c r="D10" s="94">
        <v>45791</v>
      </c>
      <c r="E10" s="30">
        <f>(D10+1)</f>
        <v>45792</v>
      </c>
      <c r="F10" s="30">
        <f>(E10+4)</f>
        <v>45796</v>
      </c>
      <c r="G10" s="95" t="s">
        <v>160</v>
      </c>
    </row>
    <row r="11" spans="2:9" hidden="1">
      <c r="B11" s="89" t="s">
        <v>189</v>
      </c>
      <c r="C11" s="87" t="s">
        <v>200</v>
      </c>
      <c r="D11" s="94">
        <v>45795</v>
      </c>
      <c r="E11" s="30">
        <f t="shared" ref="E11" si="2">(D11+1)</f>
        <v>45796</v>
      </c>
      <c r="F11" s="30">
        <f t="shared" ref="F11" si="3">(E11+4)</f>
        <v>45800</v>
      </c>
      <c r="G11" s="95" t="s">
        <v>160</v>
      </c>
    </row>
    <row r="12" spans="2:9" ht="15" hidden="1" thickBot="1">
      <c r="B12" s="90" t="s">
        <v>156</v>
      </c>
      <c r="C12" s="88" t="s">
        <v>191</v>
      </c>
      <c r="D12" s="41">
        <v>45803</v>
      </c>
      <c r="E12" s="31">
        <f t="shared" ref="E12" si="4">(D12+1)</f>
        <v>45804</v>
      </c>
      <c r="F12" s="31">
        <f t="shared" ref="F12" si="5">(E12+4)</f>
        <v>45808</v>
      </c>
      <c r="G12" s="91" t="s">
        <v>160</v>
      </c>
    </row>
    <row r="13" spans="2:9" hidden="1">
      <c r="D13" s="40"/>
      <c r="E13" s="55"/>
      <c r="F13" s="55"/>
    </row>
    <row r="14" spans="2:9" hidden="1">
      <c r="B14" s="251" t="s">
        <v>23</v>
      </c>
      <c r="C14" s="251"/>
      <c r="D14" s="251"/>
      <c r="E14" s="251"/>
      <c r="F14" s="251"/>
      <c r="G14" s="251"/>
      <c r="H14" s="47" t="s">
        <v>80</v>
      </c>
      <c r="I14" s="29" t="s">
        <v>85</v>
      </c>
    </row>
    <row r="15" spans="2:9" ht="15" hidden="1" thickBot="1">
      <c r="B15" s="1"/>
      <c r="C15" s="1"/>
      <c r="D15" s="1"/>
      <c r="E15" s="1"/>
      <c r="F15" s="1"/>
      <c r="G15" s="1"/>
    </row>
    <row r="16" spans="2:9" hidden="1">
      <c r="B16" s="2" t="s">
        <v>1</v>
      </c>
      <c r="C16" s="3" t="s">
        <v>2</v>
      </c>
      <c r="D16" s="3" t="s">
        <v>3</v>
      </c>
      <c r="E16" s="3" t="s">
        <v>4</v>
      </c>
      <c r="F16" s="3" t="s">
        <v>5</v>
      </c>
      <c r="G16" s="4" t="s">
        <v>6</v>
      </c>
    </row>
    <row r="17" spans="2:8" hidden="1">
      <c r="B17" s="89" t="s">
        <v>202</v>
      </c>
      <c r="C17" s="178" t="s">
        <v>204</v>
      </c>
      <c r="D17" s="94">
        <v>45786</v>
      </c>
      <c r="E17" s="30">
        <f t="shared" ref="E17" si="6">(D17+1)</f>
        <v>45787</v>
      </c>
      <c r="F17" s="30">
        <f t="shared" ref="F17" si="7">(E17+4)</f>
        <v>45791</v>
      </c>
      <c r="G17" s="95" t="s">
        <v>160</v>
      </c>
    </row>
    <row r="18" spans="2:8" hidden="1">
      <c r="B18" s="89" t="s">
        <v>201</v>
      </c>
      <c r="C18" s="178" t="s">
        <v>203</v>
      </c>
      <c r="D18" s="94">
        <v>45788</v>
      </c>
      <c r="E18" s="30">
        <f t="shared" ref="E18" si="8">(D18+1)</f>
        <v>45789</v>
      </c>
      <c r="F18" s="30">
        <f t="shared" ref="F18" si="9">(E18+4)</f>
        <v>45793</v>
      </c>
      <c r="G18" s="95" t="s">
        <v>160</v>
      </c>
    </row>
    <row r="19" spans="2:8" hidden="1">
      <c r="B19" s="89" t="s">
        <v>157</v>
      </c>
      <c r="C19" s="178" t="s">
        <v>205</v>
      </c>
      <c r="D19" s="94">
        <v>45793</v>
      </c>
      <c r="E19" s="30">
        <f t="shared" ref="E19:E20" si="10">(D19+1)</f>
        <v>45794</v>
      </c>
      <c r="F19" s="30">
        <f t="shared" ref="F19:F20" si="11">(E19+4)</f>
        <v>45798</v>
      </c>
      <c r="G19" s="95" t="s">
        <v>160</v>
      </c>
    </row>
    <row r="20" spans="2:8" ht="15" hidden="1" thickBot="1">
      <c r="B20" s="90" t="s">
        <v>190</v>
      </c>
      <c r="C20" s="218" t="s">
        <v>206</v>
      </c>
      <c r="D20" s="41">
        <v>45807</v>
      </c>
      <c r="E20" s="31">
        <f t="shared" si="10"/>
        <v>45808</v>
      </c>
      <c r="F20" s="31">
        <f t="shared" si="11"/>
        <v>45812</v>
      </c>
      <c r="G20" s="91" t="s">
        <v>160</v>
      </c>
    </row>
    <row r="22" spans="2:8">
      <c r="B22" s="251" t="s">
        <v>23</v>
      </c>
      <c r="C22" s="251"/>
      <c r="D22" s="251"/>
      <c r="E22" s="251"/>
      <c r="F22" s="251"/>
      <c r="G22" s="251"/>
      <c r="H22" s="1"/>
    </row>
    <row r="23" spans="2:8" ht="15" thickBot="1">
      <c r="B23" s="1"/>
      <c r="C23" s="1"/>
      <c r="D23" s="1"/>
      <c r="E23" s="1"/>
      <c r="F23" s="1"/>
      <c r="G23" s="1"/>
      <c r="H23" s="1"/>
    </row>
    <row r="24" spans="2:8">
      <c r="B24" s="2" t="s">
        <v>1</v>
      </c>
      <c r="C24" s="3" t="s">
        <v>2</v>
      </c>
      <c r="D24" s="3" t="s">
        <v>3</v>
      </c>
      <c r="E24" s="3" t="s">
        <v>4</v>
      </c>
      <c r="F24" s="3" t="s">
        <v>5</v>
      </c>
      <c r="G24" s="4" t="s">
        <v>6</v>
      </c>
      <c r="H24" s="47" t="s">
        <v>10</v>
      </c>
    </row>
    <row r="25" spans="2:8">
      <c r="B25" s="89" t="s">
        <v>154</v>
      </c>
      <c r="C25" s="87" t="s">
        <v>221</v>
      </c>
      <c r="D25" s="68">
        <v>45811</v>
      </c>
      <c r="E25" s="30">
        <f t="shared" ref="E25:E26" si="12">(D25+1)</f>
        <v>45812</v>
      </c>
      <c r="F25" s="30">
        <f t="shared" ref="F25:F26" si="13">(E25+4)</f>
        <v>45816</v>
      </c>
      <c r="G25" s="95" t="s">
        <v>155</v>
      </c>
      <c r="H25" s="47"/>
    </row>
    <row r="26" spans="2:8">
      <c r="B26" s="89" t="s">
        <v>240</v>
      </c>
      <c r="C26" s="87" t="s">
        <v>241</v>
      </c>
      <c r="D26" s="68">
        <v>45820</v>
      </c>
      <c r="E26" s="30">
        <f t="shared" si="12"/>
        <v>45821</v>
      </c>
      <c r="F26" s="30">
        <f t="shared" si="13"/>
        <v>45825</v>
      </c>
      <c r="G26" s="95" t="s">
        <v>160</v>
      </c>
      <c r="H26" s="47"/>
    </row>
    <row r="27" spans="2:8">
      <c r="B27" s="89" t="s">
        <v>207</v>
      </c>
      <c r="C27" s="87" t="s">
        <v>222</v>
      </c>
      <c r="D27" s="68">
        <v>45820</v>
      </c>
      <c r="E27" s="30">
        <f t="shared" ref="E27:E31" si="14">(D27+1)</f>
        <v>45821</v>
      </c>
      <c r="F27" s="30">
        <f t="shared" ref="F27:F31" si="15">(E27+4)</f>
        <v>45825</v>
      </c>
      <c r="G27" s="95" t="s">
        <v>155</v>
      </c>
      <c r="H27" s="47"/>
    </row>
    <row r="28" spans="2:8">
      <c r="B28" s="89" t="s">
        <v>156</v>
      </c>
      <c r="C28" s="87" t="s">
        <v>242</v>
      </c>
      <c r="D28" s="94">
        <v>45822</v>
      </c>
      <c r="E28" s="30">
        <f t="shared" si="14"/>
        <v>45823</v>
      </c>
      <c r="F28" s="30">
        <f t="shared" si="15"/>
        <v>45827</v>
      </c>
      <c r="G28" s="95" t="s">
        <v>160</v>
      </c>
      <c r="H28" s="47"/>
    </row>
    <row r="29" spans="2:8">
      <c r="B29" s="89" t="s">
        <v>154</v>
      </c>
      <c r="C29" s="87" t="s">
        <v>223</v>
      </c>
      <c r="D29" s="94">
        <v>45825</v>
      </c>
      <c r="E29" s="30">
        <f t="shared" si="14"/>
        <v>45826</v>
      </c>
      <c r="F29" s="30">
        <f t="shared" si="15"/>
        <v>45830</v>
      </c>
      <c r="G29" s="95" t="s">
        <v>155</v>
      </c>
      <c r="H29" s="47"/>
    </row>
    <row r="30" spans="2:8">
      <c r="B30" s="89" t="s">
        <v>179</v>
      </c>
      <c r="C30" s="87" t="s">
        <v>244</v>
      </c>
      <c r="D30" s="94">
        <v>45830</v>
      </c>
      <c r="E30" s="30">
        <f>(D30+1)</f>
        <v>45831</v>
      </c>
      <c r="F30" s="30">
        <f>(E30+4)</f>
        <v>45835</v>
      </c>
      <c r="G30" s="95" t="s">
        <v>160</v>
      </c>
      <c r="H30" s="47"/>
    </row>
    <row r="31" spans="2:8" ht="15" thickBot="1">
      <c r="B31" s="90" t="s">
        <v>207</v>
      </c>
      <c r="C31" s="88" t="s">
        <v>243</v>
      </c>
      <c r="D31" s="41">
        <v>45833</v>
      </c>
      <c r="E31" s="31">
        <f t="shared" si="14"/>
        <v>45834</v>
      </c>
      <c r="F31" s="31">
        <f t="shared" si="15"/>
        <v>45838</v>
      </c>
      <c r="G31" s="91" t="s">
        <v>155</v>
      </c>
      <c r="H31" s="47"/>
    </row>
    <row r="32" spans="2:8">
      <c r="B32" s="33"/>
      <c r="C32" s="33"/>
      <c r="D32" s="210"/>
      <c r="E32" s="55"/>
      <c r="F32" s="55"/>
      <c r="G32" s="33"/>
      <c r="H32" s="47"/>
    </row>
    <row r="33" spans="2:8">
      <c r="B33" s="251" t="s">
        <v>23</v>
      </c>
      <c r="C33" s="251"/>
      <c r="D33" s="251"/>
      <c r="E33" s="251"/>
      <c r="F33" s="251"/>
      <c r="G33" s="251"/>
      <c r="H33" s="47" t="s">
        <v>125</v>
      </c>
    </row>
    <row r="34" spans="2:8" ht="15" thickBot="1">
      <c r="B34" s="1"/>
      <c r="C34" s="1"/>
      <c r="D34" s="1"/>
      <c r="E34" s="1"/>
      <c r="F34" s="1"/>
      <c r="G34" s="1"/>
    </row>
    <row r="35" spans="2:8">
      <c r="B35" s="2" t="s">
        <v>1</v>
      </c>
      <c r="C35" s="3" t="s">
        <v>2</v>
      </c>
      <c r="D35" s="3" t="s">
        <v>3</v>
      </c>
      <c r="E35" s="3" t="s">
        <v>4</v>
      </c>
      <c r="F35" s="3" t="s">
        <v>5</v>
      </c>
      <c r="G35" s="4" t="s">
        <v>6</v>
      </c>
    </row>
  </sheetData>
  <mergeCells count="5">
    <mergeCell ref="B33:G33"/>
    <mergeCell ref="B14:G14"/>
    <mergeCell ref="B2:G2"/>
    <mergeCell ref="B22:G22"/>
    <mergeCell ref="B6:G6"/>
  </mergeCells>
  <phoneticPr fontId="37" type="noConversion"/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EC181-CA71-4E70-9915-912B88651105}">
  <dimension ref="B2:H35"/>
  <sheetViews>
    <sheetView workbookViewId="0">
      <selection activeCell="B4" sqref="B4:G8"/>
    </sheetView>
  </sheetViews>
  <sheetFormatPr defaultRowHeight="14.5"/>
  <cols>
    <col min="2" max="2" width="18" bestFit="1" customWidth="1"/>
    <col min="3" max="3" width="8" bestFit="1" customWidth="1"/>
    <col min="4" max="4" width="8.453125" bestFit="1" customWidth="1"/>
    <col min="5" max="5" width="8.26953125" bestFit="1" customWidth="1"/>
    <col min="6" max="7" width="8.7265625" bestFit="1" customWidth="1"/>
    <col min="8" max="8" width="15" bestFit="1" customWidth="1"/>
  </cols>
  <sheetData>
    <row r="2" spans="2:8">
      <c r="B2" s="251" t="s">
        <v>95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  <c r="H4" s="29" t="s">
        <v>117</v>
      </c>
    </row>
    <row r="5" spans="2:8">
      <c r="B5" s="102" t="s">
        <v>111</v>
      </c>
      <c r="C5" s="106" t="s">
        <v>187</v>
      </c>
      <c r="D5" s="146">
        <v>45811</v>
      </c>
      <c r="E5" s="30">
        <f t="shared" ref="E5:E8" si="0">(D5+1)</f>
        <v>45812</v>
      </c>
      <c r="F5" s="30">
        <f t="shared" ref="F5:F8" si="1">(E5+5)</f>
        <v>45817</v>
      </c>
      <c r="G5" s="95"/>
    </row>
    <row r="6" spans="2:8">
      <c r="B6" s="89" t="s">
        <v>132</v>
      </c>
      <c r="C6" s="106" t="s">
        <v>288</v>
      </c>
      <c r="D6" s="146">
        <v>45820</v>
      </c>
      <c r="E6" s="30">
        <f t="shared" ref="E6" si="2">(D6+1)</f>
        <v>45821</v>
      </c>
      <c r="F6" s="30">
        <f t="shared" ref="F6" si="3">(E6+5)</f>
        <v>45826</v>
      </c>
      <c r="G6" s="95"/>
    </row>
    <row r="7" spans="2:8">
      <c r="B7" s="102" t="s">
        <v>111</v>
      </c>
      <c r="C7" s="106" t="s">
        <v>289</v>
      </c>
      <c r="D7" s="146">
        <v>45825</v>
      </c>
      <c r="E7" s="30">
        <f t="shared" ref="E7" si="4">(D7+1)</f>
        <v>45826</v>
      </c>
      <c r="F7" s="30">
        <f t="shared" ref="F7" si="5">(E7+5)</f>
        <v>45831</v>
      </c>
      <c r="G7" s="95"/>
    </row>
    <row r="8" spans="2:8" ht="15" thickBot="1">
      <c r="B8" s="90" t="s">
        <v>132</v>
      </c>
      <c r="C8" s="107" t="s">
        <v>290</v>
      </c>
      <c r="D8" s="147">
        <v>45834</v>
      </c>
      <c r="E8" s="31">
        <f t="shared" si="0"/>
        <v>45835</v>
      </c>
      <c r="F8" s="31">
        <f t="shared" si="1"/>
        <v>45840</v>
      </c>
      <c r="G8" s="91"/>
    </row>
    <row r="17" customFormat="1"/>
    <row r="18" customFormat="1"/>
    <row r="19" customFormat="1"/>
    <row r="20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</sheetData>
  <mergeCells count="1">
    <mergeCell ref="B2:G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429C1-F2B0-4183-B385-641C0789C660}">
  <dimension ref="B2:H18"/>
  <sheetViews>
    <sheetView workbookViewId="0">
      <selection sqref="A1:XFD1048576"/>
    </sheetView>
  </sheetViews>
  <sheetFormatPr defaultRowHeight="14.5"/>
  <cols>
    <col min="2" max="2" width="16.7265625" bestFit="1" customWidth="1"/>
    <col min="3" max="3" width="8.726562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1" bestFit="1" customWidth="1"/>
    <col min="8" max="8" width="12.54296875" bestFit="1" customWidth="1"/>
  </cols>
  <sheetData>
    <row r="2" spans="2:8">
      <c r="B2" s="251" t="s">
        <v>96</v>
      </c>
      <c r="C2" s="251"/>
      <c r="D2" s="251"/>
      <c r="E2" s="251"/>
      <c r="F2" s="251"/>
      <c r="G2" s="251"/>
      <c r="H2" s="29" t="s">
        <v>9</v>
      </c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</row>
    <row r="5" spans="2:8">
      <c r="B5" s="214" t="s">
        <v>341</v>
      </c>
      <c r="C5" s="137" t="s">
        <v>342</v>
      </c>
      <c r="D5" s="144">
        <v>45816</v>
      </c>
      <c r="E5" s="74">
        <f t="shared" ref="E5:E10" si="0">(D5+1)</f>
        <v>45817</v>
      </c>
      <c r="F5" s="74">
        <f t="shared" ref="F5:F8" si="1">(E5+3)</f>
        <v>45820</v>
      </c>
      <c r="G5" s="99"/>
    </row>
    <row r="6" spans="2:8">
      <c r="B6" s="214" t="s">
        <v>193</v>
      </c>
      <c r="C6" s="137" t="s">
        <v>343</v>
      </c>
      <c r="D6" s="144">
        <v>45818</v>
      </c>
      <c r="E6" s="74">
        <f t="shared" ref="E6:E7" si="2">(D6+1)</f>
        <v>45819</v>
      </c>
      <c r="F6" s="74">
        <f t="shared" ref="F6" si="3">(E6+3)</f>
        <v>45822</v>
      </c>
      <c r="G6" s="99"/>
    </row>
    <row r="7" spans="2:8">
      <c r="B7" s="214" t="s">
        <v>192</v>
      </c>
      <c r="C7" s="137" t="s">
        <v>344</v>
      </c>
      <c r="D7" s="144">
        <v>45821</v>
      </c>
      <c r="E7" s="74">
        <f t="shared" si="2"/>
        <v>45822</v>
      </c>
      <c r="F7" s="74">
        <f>(E7+3)</f>
        <v>45825</v>
      </c>
      <c r="G7" s="99"/>
    </row>
    <row r="8" spans="2:8">
      <c r="B8" s="214" t="s">
        <v>341</v>
      </c>
      <c r="C8" s="137" t="s">
        <v>345</v>
      </c>
      <c r="D8" s="144">
        <v>45828</v>
      </c>
      <c r="E8" s="74">
        <f t="shared" si="0"/>
        <v>45829</v>
      </c>
      <c r="F8" s="74">
        <f t="shared" si="1"/>
        <v>45832</v>
      </c>
      <c r="G8" s="99"/>
    </row>
    <row r="9" spans="2:8">
      <c r="B9" s="214" t="s">
        <v>193</v>
      </c>
      <c r="C9" s="180" t="s">
        <v>346</v>
      </c>
      <c r="D9" s="144">
        <v>45834</v>
      </c>
      <c r="E9" s="74">
        <f t="shared" si="0"/>
        <v>45835</v>
      </c>
      <c r="F9" s="74">
        <f>(E9+3)</f>
        <v>45838</v>
      </c>
      <c r="G9" s="99"/>
    </row>
    <row r="10" spans="2:8" ht="15" thickBot="1">
      <c r="B10" s="191" t="s">
        <v>192</v>
      </c>
      <c r="C10" s="138" t="s">
        <v>347</v>
      </c>
      <c r="D10" s="145">
        <v>45837</v>
      </c>
      <c r="E10" s="75">
        <f t="shared" si="0"/>
        <v>45838</v>
      </c>
      <c r="F10" s="75">
        <f t="shared" ref="F10" si="4">(E10+3)</f>
        <v>45841</v>
      </c>
      <c r="G10" s="100"/>
    </row>
    <row r="12" spans="2:8">
      <c r="B12" s="251" t="s">
        <v>96</v>
      </c>
      <c r="C12" s="251"/>
      <c r="D12" s="251"/>
      <c r="E12" s="251"/>
      <c r="F12" s="251"/>
      <c r="G12" s="251"/>
      <c r="H12" s="29" t="s">
        <v>125</v>
      </c>
    </row>
    <row r="13" spans="2:8" ht="15" thickBot="1">
      <c r="B13" s="1"/>
      <c r="C13" s="1"/>
      <c r="D13" s="1"/>
      <c r="E13" s="1"/>
      <c r="F13" s="1"/>
      <c r="G13" s="1"/>
    </row>
    <row r="14" spans="2:8">
      <c r="B14" s="44" t="s">
        <v>1</v>
      </c>
      <c r="C14" s="45" t="s">
        <v>2</v>
      </c>
      <c r="D14" s="45" t="s">
        <v>3</v>
      </c>
      <c r="E14" s="45" t="s">
        <v>4</v>
      </c>
      <c r="F14" s="45" t="s">
        <v>5</v>
      </c>
      <c r="G14" s="46" t="s">
        <v>6</v>
      </c>
    </row>
    <row r="16" spans="2:8">
      <c r="B16" s="251" t="s">
        <v>96</v>
      </c>
      <c r="C16" s="251"/>
      <c r="D16" s="251"/>
      <c r="E16" s="251"/>
      <c r="F16" s="251"/>
      <c r="G16" s="251"/>
      <c r="H16" s="29" t="s">
        <v>8</v>
      </c>
    </row>
    <row r="17" spans="2:7" ht="15" thickBot="1">
      <c r="B17" s="1"/>
      <c r="C17" s="1"/>
      <c r="D17" s="1"/>
      <c r="E17" s="1"/>
      <c r="F17" s="1"/>
      <c r="G17" s="1"/>
    </row>
    <row r="18" spans="2:7">
      <c r="B18" s="44" t="s">
        <v>1</v>
      </c>
      <c r="C18" s="45" t="s">
        <v>2</v>
      </c>
      <c r="D18" s="45" t="s">
        <v>3</v>
      </c>
      <c r="E18" s="45" t="s">
        <v>4</v>
      </c>
      <c r="F18" s="45" t="s">
        <v>5</v>
      </c>
      <c r="G18" s="46" t="s">
        <v>6</v>
      </c>
    </row>
  </sheetData>
  <mergeCells count="3">
    <mergeCell ref="B2:G2"/>
    <mergeCell ref="B16:G16"/>
    <mergeCell ref="B12:G12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9AE24-14E7-467F-BCE5-52562407163A}">
  <dimension ref="B1:I21"/>
  <sheetViews>
    <sheetView topLeftCell="A7" zoomScale="85" zoomScaleNormal="85" workbookViewId="0">
      <selection sqref="A1:XFD1048576"/>
    </sheetView>
  </sheetViews>
  <sheetFormatPr defaultRowHeight="14.5"/>
  <cols>
    <col min="2" max="2" width="23.54296875" bestFit="1" customWidth="1"/>
    <col min="3" max="3" width="11.1796875" bestFit="1" customWidth="1"/>
    <col min="4" max="4" width="8.453125" bestFit="1" customWidth="1"/>
    <col min="5" max="5" width="8.26953125" bestFit="1" customWidth="1"/>
    <col min="6" max="6" width="8.7265625" bestFit="1" customWidth="1"/>
    <col min="7" max="7" width="15.54296875" bestFit="1" customWidth="1"/>
    <col min="8" max="8" width="17.81640625" bestFit="1" customWidth="1"/>
    <col min="10" max="10" width="15.7265625" bestFit="1" customWidth="1"/>
    <col min="11" max="11" width="10.7265625" bestFit="1" customWidth="1"/>
    <col min="12" max="12" width="8.453125" bestFit="1" customWidth="1"/>
    <col min="13" max="13" width="8.26953125" bestFit="1" customWidth="1"/>
    <col min="14" max="14" width="8.7265625" bestFit="1" customWidth="1"/>
    <col min="15" max="15" width="11.54296875" bestFit="1" customWidth="1"/>
  </cols>
  <sheetData>
    <row r="1" spans="2:8">
      <c r="B1" s="1"/>
      <c r="C1" s="1"/>
      <c r="D1" s="7"/>
      <c r="E1" s="7"/>
      <c r="F1" s="7"/>
      <c r="G1" s="1"/>
    </row>
    <row r="2" spans="2:8">
      <c r="B2" s="251" t="s">
        <v>24</v>
      </c>
      <c r="C2" s="251"/>
      <c r="D2" s="251"/>
      <c r="E2" s="251"/>
      <c r="F2" s="251"/>
      <c r="G2" s="251"/>
      <c r="H2" s="32" t="s">
        <v>80</v>
      </c>
    </row>
    <row r="3" spans="2:8" ht="15" thickBot="1">
      <c r="B3" s="57"/>
      <c r="C3" s="1"/>
      <c r="D3" s="7"/>
      <c r="E3" s="7"/>
      <c r="F3" s="1"/>
      <c r="G3" s="1"/>
      <c r="H3" s="32" t="s">
        <v>152</v>
      </c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</row>
    <row r="5" spans="2:8">
      <c r="B5" s="24" t="s">
        <v>171</v>
      </c>
      <c r="C5" s="25" t="s">
        <v>348</v>
      </c>
      <c r="D5" s="10">
        <v>45809</v>
      </c>
      <c r="E5" s="10">
        <f t="shared" ref="E5:E12" si="0">(D5+1)</f>
        <v>45810</v>
      </c>
      <c r="F5" s="10">
        <f>(E5+3)</f>
        <v>45813</v>
      </c>
      <c r="G5" s="36"/>
      <c r="H5" s="32"/>
    </row>
    <row r="6" spans="2:8">
      <c r="B6" s="24" t="s">
        <v>147</v>
      </c>
      <c r="C6" s="25" t="s">
        <v>349</v>
      </c>
      <c r="D6" s="10">
        <v>45811</v>
      </c>
      <c r="E6" s="10">
        <f t="shared" ref="E6:E9" si="1">(D6+1)</f>
        <v>45812</v>
      </c>
      <c r="F6" s="10">
        <f t="shared" ref="F6:F9" si="2">(E6+3)</f>
        <v>45815</v>
      </c>
      <c r="G6" s="36"/>
      <c r="H6" s="32"/>
    </row>
    <row r="7" spans="2:8">
      <c r="B7" s="24" t="s">
        <v>171</v>
      </c>
      <c r="C7" s="25" t="s">
        <v>350</v>
      </c>
      <c r="D7" s="10">
        <v>45815</v>
      </c>
      <c r="E7" s="10">
        <f t="shared" si="1"/>
        <v>45816</v>
      </c>
      <c r="F7" s="10">
        <f t="shared" si="2"/>
        <v>45819</v>
      </c>
      <c r="G7" s="36"/>
      <c r="H7" s="32"/>
    </row>
    <row r="8" spans="2:8">
      <c r="B8" s="24" t="s">
        <v>147</v>
      </c>
      <c r="C8" s="25" t="s">
        <v>351</v>
      </c>
      <c r="D8" s="10">
        <v>45818</v>
      </c>
      <c r="E8" s="10">
        <f t="shared" si="1"/>
        <v>45819</v>
      </c>
      <c r="F8" s="10">
        <f t="shared" si="2"/>
        <v>45822</v>
      </c>
      <c r="G8" s="36"/>
      <c r="H8" s="32"/>
    </row>
    <row r="9" spans="2:8">
      <c r="B9" s="24" t="s">
        <v>171</v>
      </c>
      <c r="C9" s="25" t="s">
        <v>352</v>
      </c>
      <c r="D9" s="10">
        <v>45822</v>
      </c>
      <c r="E9" s="10">
        <f t="shared" si="1"/>
        <v>45823</v>
      </c>
      <c r="F9" s="10">
        <f t="shared" si="2"/>
        <v>45826</v>
      </c>
      <c r="G9" s="36"/>
      <c r="H9" s="32"/>
    </row>
    <row r="10" spans="2:8">
      <c r="B10" s="24" t="s">
        <v>147</v>
      </c>
      <c r="C10" s="25" t="s">
        <v>353</v>
      </c>
      <c r="D10" s="10">
        <v>45825</v>
      </c>
      <c r="E10" s="10">
        <f t="shared" si="0"/>
        <v>45826</v>
      </c>
      <c r="F10" s="10">
        <f t="shared" ref="F10:F12" si="3">(E10+3)</f>
        <v>45829</v>
      </c>
      <c r="G10" s="36"/>
      <c r="H10" s="32"/>
    </row>
    <row r="11" spans="2:8">
      <c r="B11" s="24" t="s">
        <v>171</v>
      </c>
      <c r="C11" s="25" t="s">
        <v>354</v>
      </c>
      <c r="D11" s="10">
        <v>45829</v>
      </c>
      <c r="E11" s="10">
        <f t="shared" si="0"/>
        <v>45830</v>
      </c>
      <c r="F11" s="10">
        <f t="shared" si="3"/>
        <v>45833</v>
      </c>
      <c r="G11" s="36"/>
      <c r="H11" s="32"/>
    </row>
    <row r="12" spans="2:8">
      <c r="B12" s="24" t="s">
        <v>147</v>
      </c>
      <c r="C12" s="25" t="s">
        <v>355</v>
      </c>
      <c r="D12" s="10">
        <v>45832</v>
      </c>
      <c r="E12" s="10">
        <f t="shared" si="0"/>
        <v>45833</v>
      </c>
      <c r="F12" s="10">
        <f t="shared" si="3"/>
        <v>45836</v>
      </c>
      <c r="G12" s="36"/>
      <c r="H12" s="32"/>
    </row>
    <row r="13" spans="2:8" ht="15" thickBot="1">
      <c r="B13" s="26" t="s">
        <v>171</v>
      </c>
      <c r="C13" s="27" t="s">
        <v>356</v>
      </c>
      <c r="D13" s="13">
        <v>45836</v>
      </c>
      <c r="E13" s="13">
        <f t="shared" ref="E13" si="4">(D13+1)</f>
        <v>45837</v>
      </c>
      <c r="F13" s="13">
        <f t="shared" ref="F13" si="5">(E13+3)</f>
        <v>45840</v>
      </c>
      <c r="G13" s="38"/>
      <c r="H13" s="32"/>
    </row>
    <row r="14" spans="2:8">
      <c r="B14" s="70"/>
      <c r="C14" s="70"/>
      <c r="D14" s="79"/>
      <c r="E14" s="79"/>
      <c r="F14" s="79"/>
      <c r="G14" s="77"/>
    </row>
    <row r="15" spans="2:8">
      <c r="B15" s="251" t="s">
        <v>24</v>
      </c>
      <c r="C15" s="251"/>
      <c r="D15" s="251"/>
      <c r="E15" s="251"/>
      <c r="F15" s="251"/>
      <c r="G15" s="251"/>
      <c r="H15" s="32" t="s">
        <v>88</v>
      </c>
    </row>
    <row r="16" spans="2:8" ht="15" thickBot="1">
      <c r="H16" s="32" t="s">
        <v>92</v>
      </c>
    </row>
    <row r="17" spans="2:9">
      <c r="B17" s="44" t="s">
        <v>1</v>
      </c>
      <c r="C17" s="45" t="s">
        <v>2</v>
      </c>
      <c r="D17" s="45" t="s">
        <v>3</v>
      </c>
      <c r="E17" s="45" t="s">
        <v>4</v>
      </c>
      <c r="F17" s="45" t="s">
        <v>5</v>
      </c>
      <c r="G17" s="46" t="s">
        <v>6</v>
      </c>
    </row>
    <row r="19" spans="2:9">
      <c r="B19" s="251" t="s">
        <v>24</v>
      </c>
      <c r="C19" s="251"/>
      <c r="D19" s="251"/>
      <c r="E19" s="251"/>
      <c r="F19" s="251"/>
      <c r="G19" s="251"/>
      <c r="H19" s="32" t="s">
        <v>88</v>
      </c>
      <c r="I19" t="s">
        <v>127</v>
      </c>
    </row>
    <row r="20" spans="2:9" ht="15" thickBot="1">
      <c r="H20" s="32" t="s">
        <v>138</v>
      </c>
    </row>
    <row r="21" spans="2:9">
      <c r="B21" s="44" t="s">
        <v>1</v>
      </c>
      <c r="C21" s="45" t="s">
        <v>2</v>
      </c>
      <c r="D21" s="45" t="s">
        <v>3</v>
      </c>
      <c r="E21" s="45" t="s">
        <v>4</v>
      </c>
      <c r="F21" s="45" t="s">
        <v>5</v>
      </c>
      <c r="G21" s="46" t="s">
        <v>6</v>
      </c>
    </row>
  </sheetData>
  <mergeCells count="3">
    <mergeCell ref="B2:G2"/>
    <mergeCell ref="B15:G15"/>
    <mergeCell ref="B19:G19"/>
  </mergeCells>
  <pageMargins left="0.7" right="0.7" top="0.75" bottom="0.75" header="0.3" footer="0.3"/>
  <pageSetup paperSize="9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09126-F3FC-4207-BCAB-4B84804B5532}">
  <dimension ref="B2:I41"/>
  <sheetViews>
    <sheetView zoomScaleNormal="100" workbookViewId="0">
      <selection sqref="A1:XFD1048576"/>
    </sheetView>
  </sheetViews>
  <sheetFormatPr defaultRowHeight="14.5"/>
  <cols>
    <col min="2" max="2" width="21.7265625" bestFit="1" customWidth="1"/>
    <col min="3" max="3" width="15.1796875" bestFit="1" customWidth="1"/>
    <col min="4" max="4" width="12.1796875" bestFit="1" customWidth="1"/>
    <col min="5" max="5" width="12.453125" bestFit="1" customWidth="1"/>
    <col min="6" max="6" width="10.26953125" bestFit="1" customWidth="1"/>
    <col min="7" max="7" width="11.1796875" bestFit="1" customWidth="1"/>
    <col min="8" max="8" width="12.453125" customWidth="1"/>
    <col min="9" max="9" width="10.81640625" bestFit="1" customWidth="1"/>
  </cols>
  <sheetData>
    <row r="2" spans="2:9">
      <c r="B2" s="251" t="s">
        <v>75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 ht="15" thickBot="1">
      <c r="B4" s="162" t="s">
        <v>1</v>
      </c>
      <c r="C4" s="163" t="s">
        <v>2</v>
      </c>
      <c r="D4" s="163" t="s">
        <v>3</v>
      </c>
      <c r="E4" s="163" t="s">
        <v>4</v>
      </c>
      <c r="F4" s="163" t="s">
        <v>5</v>
      </c>
      <c r="G4" s="164" t="s">
        <v>6</v>
      </c>
      <c r="H4" s="47" t="s">
        <v>88</v>
      </c>
      <c r="I4" s="32" t="s">
        <v>112</v>
      </c>
    </row>
    <row r="5" spans="2:9">
      <c r="B5" s="124"/>
      <c r="C5" s="33"/>
      <c r="D5" s="125"/>
      <c r="E5" s="79"/>
      <c r="F5" s="79"/>
      <c r="G5" s="54"/>
    </row>
    <row r="6" spans="2:9">
      <c r="B6" s="251" t="s">
        <v>75</v>
      </c>
      <c r="C6" s="251"/>
      <c r="D6" s="251"/>
      <c r="E6" s="251"/>
      <c r="F6" s="251"/>
      <c r="G6" s="251"/>
    </row>
    <row r="7" spans="2:9" ht="15" thickBot="1">
      <c r="B7" s="1"/>
      <c r="C7" s="1"/>
      <c r="D7" s="1"/>
      <c r="E7" s="1"/>
      <c r="F7" s="1"/>
      <c r="G7" s="1"/>
    </row>
    <row r="8" spans="2:9" ht="15" thickBot="1">
      <c r="B8" s="162" t="s">
        <v>1</v>
      </c>
      <c r="C8" s="163" t="s">
        <v>2</v>
      </c>
      <c r="D8" s="163" t="s">
        <v>3</v>
      </c>
      <c r="E8" s="163" t="s">
        <v>4</v>
      </c>
      <c r="F8" s="163" t="s">
        <v>5</v>
      </c>
      <c r="G8" s="164" t="s">
        <v>6</v>
      </c>
      <c r="H8" s="29" t="s">
        <v>9</v>
      </c>
    </row>
    <row r="10" spans="2:9">
      <c r="B10" s="251" t="s">
        <v>75</v>
      </c>
      <c r="C10" s="251"/>
      <c r="D10" s="251"/>
      <c r="E10" s="251"/>
      <c r="F10" s="251"/>
      <c r="G10" s="251"/>
    </row>
    <row r="11" spans="2:9" ht="15" thickBot="1">
      <c r="B11" s="1"/>
      <c r="C11" s="1"/>
      <c r="D11" s="1"/>
      <c r="E11" s="1"/>
      <c r="F11" s="1"/>
      <c r="G11" s="1"/>
    </row>
    <row r="12" spans="2:9" ht="15" thickBot="1">
      <c r="B12" s="162" t="s">
        <v>1</v>
      </c>
      <c r="C12" s="163" t="s">
        <v>2</v>
      </c>
      <c r="D12" s="163" t="s">
        <v>3</v>
      </c>
      <c r="E12" s="163" t="s">
        <v>4</v>
      </c>
      <c r="F12" s="163" t="s">
        <v>5</v>
      </c>
      <c r="G12" s="164" t="s">
        <v>6</v>
      </c>
      <c r="H12" s="129" t="s">
        <v>10</v>
      </c>
      <c r="I12" s="32"/>
    </row>
    <row r="13" spans="2:9">
      <c r="B13" s="132"/>
      <c r="C13" s="132"/>
      <c r="D13" s="133"/>
      <c r="E13" s="79"/>
      <c r="F13" s="79"/>
      <c r="G13" s="54"/>
      <c r="H13" s="39"/>
    </row>
    <row r="14" spans="2:9">
      <c r="B14" s="251" t="s">
        <v>75</v>
      </c>
      <c r="C14" s="251"/>
      <c r="D14" s="251"/>
      <c r="E14" s="251"/>
      <c r="F14" s="251"/>
      <c r="G14" s="251"/>
    </row>
    <row r="15" spans="2:9" ht="15" thickBot="1"/>
    <row r="16" spans="2:9" ht="15" thickBot="1">
      <c r="B16" s="162" t="s">
        <v>1</v>
      </c>
      <c r="C16" s="163" t="s">
        <v>2</v>
      </c>
      <c r="D16" s="163" t="s">
        <v>3</v>
      </c>
      <c r="E16" s="163" t="s">
        <v>4</v>
      </c>
      <c r="F16" s="163" t="s">
        <v>5</v>
      </c>
      <c r="G16" s="164" t="s">
        <v>6</v>
      </c>
      <c r="H16" s="47" t="s">
        <v>14</v>
      </c>
      <c r="I16" s="47" t="s">
        <v>85</v>
      </c>
    </row>
    <row r="17" spans="2:9">
      <c r="B17" s="132"/>
      <c r="C17" s="132"/>
      <c r="D17" s="133"/>
      <c r="E17" s="79"/>
      <c r="F17" s="79"/>
      <c r="G17" s="54"/>
      <c r="H17" s="39"/>
    </row>
    <row r="18" spans="2:9">
      <c r="B18" s="251" t="s">
        <v>75</v>
      </c>
      <c r="C18" s="251"/>
      <c r="D18" s="251"/>
      <c r="E18" s="251"/>
      <c r="F18" s="251"/>
      <c r="G18" s="251"/>
    </row>
    <row r="19" spans="2:9" ht="15" thickBot="1"/>
    <row r="20" spans="2:9">
      <c r="B20" s="44" t="s">
        <v>1</v>
      </c>
      <c r="C20" s="45" t="s">
        <v>2</v>
      </c>
      <c r="D20" s="45" t="s">
        <v>3</v>
      </c>
      <c r="E20" s="45" t="s">
        <v>4</v>
      </c>
      <c r="F20" s="45" t="s">
        <v>5</v>
      </c>
      <c r="G20" s="46" t="s">
        <v>6</v>
      </c>
      <c r="H20" s="47" t="s">
        <v>14</v>
      </c>
      <c r="I20" s="47" t="s">
        <v>119</v>
      </c>
    </row>
    <row r="21" spans="2:9">
      <c r="B21" s="185"/>
      <c r="C21" s="186"/>
      <c r="D21" s="122"/>
      <c r="E21" s="122"/>
      <c r="F21" s="122"/>
      <c r="G21" s="123"/>
      <c r="H21" s="47"/>
      <c r="I21" s="47"/>
    </row>
    <row r="22" spans="2:9">
      <c r="B22" s="251" t="s">
        <v>75</v>
      </c>
      <c r="C22" s="251"/>
      <c r="D22" s="251"/>
      <c r="E22" s="251"/>
      <c r="F22" s="251"/>
      <c r="G22" s="251"/>
    </row>
    <row r="23" spans="2:9" ht="15" thickBot="1"/>
    <row r="24" spans="2:9">
      <c r="B24" s="44" t="s">
        <v>1</v>
      </c>
      <c r="C24" s="45" t="s">
        <v>2</v>
      </c>
      <c r="D24" s="45" t="s">
        <v>3</v>
      </c>
      <c r="E24" s="45" t="s">
        <v>4</v>
      </c>
      <c r="F24" s="45" t="s">
        <v>5</v>
      </c>
      <c r="G24" s="46" t="s">
        <v>6</v>
      </c>
      <c r="H24" s="47" t="s">
        <v>14</v>
      </c>
      <c r="I24" s="47" t="s">
        <v>142</v>
      </c>
    </row>
    <row r="25" spans="2:9">
      <c r="B25" s="240" t="s">
        <v>378</v>
      </c>
      <c r="C25" s="239" t="s">
        <v>379</v>
      </c>
      <c r="D25" s="48">
        <v>45810</v>
      </c>
      <c r="E25" s="48">
        <v>45811</v>
      </c>
      <c r="F25" s="48">
        <v>45781</v>
      </c>
      <c r="G25" s="69" t="s">
        <v>380</v>
      </c>
      <c r="H25" s="47"/>
      <c r="I25" s="47"/>
    </row>
    <row r="26" spans="2:9">
      <c r="B26" s="240" t="s">
        <v>381</v>
      </c>
      <c r="C26" s="239" t="s">
        <v>382</v>
      </c>
      <c r="D26" s="48">
        <v>45812</v>
      </c>
      <c r="E26" s="48">
        <v>45813</v>
      </c>
      <c r="F26" s="48">
        <v>45814</v>
      </c>
      <c r="G26" s="69" t="s">
        <v>380</v>
      </c>
      <c r="H26" s="47"/>
      <c r="I26" s="47"/>
    </row>
    <row r="27" spans="2:9">
      <c r="B27" s="240" t="s">
        <v>383</v>
      </c>
      <c r="C27" s="239" t="s">
        <v>384</v>
      </c>
      <c r="D27" s="48">
        <v>45813</v>
      </c>
      <c r="E27" s="48">
        <v>45814</v>
      </c>
      <c r="F27" s="48">
        <v>45815</v>
      </c>
      <c r="G27" s="69" t="s">
        <v>380</v>
      </c>
      <c r="H27" s="47"/>
      <c r="I27" s="47"/>
    </row>
    <row r="28" spans="2:9">
      <c r="B28" s="240" t="s">
        <v>385</v>
      </c>
      <c r="C28" s="239" t="s">
        <v>386</v>
      </c>
      <c r="D28" s="48">
        <v>45818</v>
      </c>
      <c r="E28" s="48">
        <v>45819</v>
      </c>
      <c r="F28" s="48">
        <v>45820</v>
      </c>
      <c r="G28" s="69" t="s">
        <v>380</v>
      </c>
      <c r="H28" s="47"/>
      <c r="I28" s="47"/>
    </row>
    <row r="29" spans="2:9">
      <c r="B29" s="240" t="s">
        <v>387</v>
      </c>
      <c r="C29" s="239" t="s">
        <v>388</v>
      </c>
      <c r="D29" s="48">
        <v>45819</v>
      </c>
      <c r="E29" s="48">
        <v>45820</v>
      </c>
      <c r="F29" s="48">
        <v>45821</v>
      </c>
      <c r="G29" s="69" t="s">
        <v>380</v>
      </c>
      <c r="H29" s="47"/>
      <c r="I29" s="47"/>
    </row>
    <row r="30" spans="2:9">
      <c r="B30" s="240" t="s">
        <v>389</v>
      </c>
      <c r="C30" s="239" t="s">
        <v>390</v>
      </c>
      <c r="D30" s="48">
        <v>45825</v>
      </c>
      <c r="E30" s="48">
        <v>45826</v>
      </c>
      <c r="F30" s="48">
        <v>45827</v>
      </c>
      <c r="G30" s="69" t="s">
        <v>380</v>
      </c>
      <c r="H30" s="47"/>
      <c r="I30" s="47"/>
    </row>
    <row r="31" spans="2:9">
      <c r="B31" s="240" t="s">
        <v>391</v>
      </c>
      <c r="C31" s="239" t="s">
        <v>392</v>
      </c>
      <c r="D31" s="48">
        <v>45827</v>
      </c>
      <c r="E31" s="48">
        <v>45828</v>
      </c>
      <c r="F31" s="48">
        <v>45829</v>
      </c>
      <c r="G31" s="69" t="s">
        <v>380</v>
      </c>
      <c r="H31" s="47"/>
      <c r="I31" s="47"/>
    </row>
    <row r="32" spans="2:9">
      <c r="B32" s="240" t="s">
        <v>393</v>
      </c>
      <c r="C32" s="239" t="s">
        <v>394</v>
      </c>
      <c r="D32" s="48">
        <v>45832</v>
      </c>
      <c r="E32" s="48">
        <v>45833</v>
      </c>
      <c r="F32" s="48">
        <v>45834</v>
      </c>
      <c r="G32" s="69" t="s">
        <v>380</v>
      </c>
      <c r="H32" s="47"/>
      <c r="I32" s="47"/>
    </row>
    <row r="33" spans="2:9" ht="15" thickBot="1">
      <c r="B33" s="241" t="s">
        <v>395</v>
      </c>
      <c r="C33" s="242" t="s">
        <v>396</v>
      </c>
      <c r="D33" s="49">
        <v>45834</v>
      </c>
      <c r="E33" s="49">
        <v>45835</v>
      </c>
      <c r="F33" s="49">
        <v>45836</v>
      </c>
      <c r="G33" s="80" t="s">
        <v>380</v>
      </c>
      <c r="H33" s="47"/>
      <c r="I33" s="47"/>
    </row>
    <row r="34" spans="2:9">
      <c r="B34" s="132"/>
      <c r="C34" s="132"/>
      <c r="D34" s="133"/>
      <c r="E34" s="79"/>
      <c r="F34" s="79"/>
      <c r="G34" s="54"/>
      <c r="H34" s="39"/>
    </row>
    <row r="35" spans="2:9">
      <c r="B35" s="251" t="s">
        <v>75</v>
      </c>
      <c r="C35" s="251"/>
      <c r="D35" s="251"/>
      <c r="E35" s="251"/>
      <c r="F35" s="251"/>
      <c r="G35" s="251"/>
    </row>
    <row r="36" spans="2:9" ht="15" thickBot="1"/>
    <row r="37" spans="2:9">
      <c r="B37" s="44" t="s">
        <v>1</v>
      </c>
      <c r="C37" s="45" t="s">
        <v>2</v>
      </c>
      <c r="D37" s="45" t="s">
        <v>3</v>
      </c>
      <c r="E37" s="45" t="s">
        <v>4</v>
      </c>
      <c r="F37" s="45" t="s">
        <v>5</v>
      </c>
      <c r="G37" s="46" t="s">
        <v>6</v>
      </c>
      <c r="H37" s="92" t="s">
        <v>114</v>
      </c>
    </row>
    <row r="38" spans="2:9" ht="15.5">
      <c r="C38" s="195"/>
      <c r="D38" s="40"/>
      <c r="E38" s="79"/>
      <c r="F38" s="79"/>
    </row>
    <row r="39" spans="2:9">
      <c r="B39" s="251" t="s">
        <v>75</v>
      </c>
      <c r="C39" s="251"/>
      <c r="D39" s="251"/>
      <c r="E39" s="251"/>
      <c r="F39" s="251"/>
      <c r="G39" s="251"/>
    </row>
    <row r="40" spans="2:9" ht="15" thickBot="1">
      <c r="B40" s="1"/>
      <c r="C40" s="1"/>
      <c r="D40" s="1"/>
      <c r="E40" s="1"/>
      <c r="F40" s="1"/>
      <c r="G40" s="1"/>
    </row>
    <row r="41" spans="2:9" ht="15" thickBot="1">
      <c r="B41" s="162" t="s">
        <v>1</v>
      </c>
      <c r="C41" s="163" t="s">
        <v>2</v>
      </c>
      <c r="D41" s="163" t="s">
        <v>3</v>
      </c>
      <c r="E41" s="163" t="s">
        <v>4</v>
      </c>
      <c r="F41" s="163" t="s">
        <v>5</v>
      </c>
      <c r="G41" s="164" t="s">
        <v>6</v>
      </c>
      <c r="H41" s="129" t="s">
        <v>8</v>
      </c>
    </row>
  </sheetData>
  <mergeCells count="8">
    <mergeCell ref="B39:G39"/>
    <mergeCell ref="B2:G2"/>
    <mergeCell ref="B35:G35"/>
    <mergeCell ref="B14:G14"/>
    <mergeCell ref="B18:G18"/>
    <mergeCell ref="B6:G6"/>
    <mergeCell ref="B10:G10"/>
    <mergeCell ref="B22:G22"/>
  </mergeCells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527A4-97D1-4B3A-B88F-B9B184DE6C0B}">
  <dimension ref="B2:I16"/>
  <sheetViews>
    <sheetView zoomScaleNormal="100" workbookViewId="0">
      <selection sqref="A1:XFD1048576"/>
    </sheetView>
  </sheetViews>
  <sheetFormatPr defaultRowHeight="14.5"/>
  <cols>
    <col min="2" max="2" width="21.81640625" bestFit="1" customWidth="1"/>
    <col min="3" max="3" width="12.54296875" bestFit="1" customWidth="1"/>
    <col min="4" max="5" width="9.7265625" bestFit="1" customWidth="1"/>
    <col min="6" max="6" width="8.7265625" bestFit="1" customWidth="1"/>
    <col min="7" max="7" width="9.54296875" bestFit="1" customWidth="1"/>
    <col min="8" max="8" width="19.81640625" style="70" bestFit="1" customWidth="1"/>
  </cols>
  <sheetData>
    <row r="2" spans="2:9">
      <c r="B2" s="251" t="s">
        <v>26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 ht="25">
      <c r="B4" s="17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9" t="s">
        <v>6</v>
      </c>
      <c r="H4" s="71" t="s">
        <v>14</v>
      </c>
      <c r="I4" s="130" t="s">
        <v>86</v>
      </c>
    </row>
    <row r="5" spans="2:9">
      <c r="H5" s="72"/>
    </row>
    <row r="6" spans="2:9">
      <c r="B6" s="251" t="s">
        <v>26</v>
      </c>
      <c r="C6" s="251"/>
      <c r="D6" s="251"/>
      <c r="E6" s="251"/>
      <c r="F6" s="251"/>
      <c r="G6" s="251"/>
    </row>
    <row r="7" spans="2:9" ht="15" thickBot="1">
      <c r="C7" s="1"/>
      <c r="D7" s="7"/>
      <c r="E7" s="7"/>
      <c r="F7" s="7"/>
      <c r="G7" s="1"/>
    </row>
    <row r="8" spans="2:9" ht="25">
      <c r="B8" s="17" t="s">
        <v>1</v>
      </c>
      <c r="C8" s="18" t="s">
        <v>2</v>
      </c>
      <c r="D8" s="18" t="s">
        <v>3</v>
      </c>
      <c r="E8" s="18" t="s">
        <v>4</v>
      </c>
      <c r="F8" s="18" t="s">
        <v>5</v>
      </c>
      <c r="G8" s="19" t="s">
        <v>6</v>
      </c>
      <c r="H8" s="50" t="s">
        <v>27</v>
      </c>
    </row>
    <row r="9" spans="2:9">
      <c r="H9" s="72"/>
    </row>
    <row r="10" spans="2:9">
      <c r="B10" s="251" t="s">
        <v>26</v>
      </c>
      <c r="C10" s="251"/>
      <c r="D10" s="251"/>
      <c r="E10" s="251"/>
      <c r="F10" s="251"/>
      <c r="G10" s="251"/>
    </row>
    <row r="11" spans="2:9" ht="15" thickBot="1">
      <c r="B11" s="1"/>
      <c r="C11" s="1"/>
      <c r="D11" s="1"/>
      <c r="E11" s="1"/>
      <c r="F11" s="1"/>
      <c r="G11" s="1"/>
    </row>
    <row r="12" spans="2:9" ht="25">
      <c r="B12" s="17" t="s">
        <v>1</v>
      </c>
      <c r="C12" s="18" t="s">
        <v>2</v>
      </c>
      <c r="D12" s="18" t="s">
        <v>3</v>
      </c>
      <c r="E12" s="18" t="s">
        <v>4</v>
      </c>
      <c r="F12" s="18" t="s">
        <v>5</v>
      </c>
      <c r="G12" s="19" t="s">
        <v>6</v>
      </c>
      <c r="H12" s="71" t="s">
        <v>8</v>
      </c>
    </row>
    <row r="14" spans="2:9">
      <c r="B14" s="251" t="s">
        <v>26</v>
      </c>
      <c r="C14" s="251"/>
      <c r="D14" s="251"/>
      <c r="E14" s="251"/>
      <c r="F14" s="251"/>
      <c r="G14" s="251"/>
    </row>
    <row r="15" spans="2:9" ht="15" thickBot="1">
      <c r="B15" s="1"/>
      <c r="C15" s="1"/>
      <c r="D15" s="1"/>
      <c r="E15" s="1"/>
      <c r="F15" s="1"/>
      <c r="G15" s="1"/>
    </row>
    <row r="16" spans="2:9" ht="25">
      <c r="B16" s="17" t="s">
        <v>1</v>
      </c>
      <c r="C16" s="18" t="s">
        <v>2</v>
      </c>
      <c r="D16" s="18" t="s">
        <v>3</v>
      </c>
      <c r="E16" s="18" t="s">
        <v>4</v>
      </c>
      <c r="F16" s="18" t="s">
        <v>5</v>
      </c>
      <c r="G16" s="19" t="s">
        <v>6</v>
      </c>
      <c r="H16" s="71" t="s">
        <v>10</v>
      </c>
    </row>
  </sheetData>
  <mergeCells count="4">
    <mergeCell ref="B2:G2"/>
    <mergeCell ref="B6:G6"/>
    <mergeCell ref="B10:G10"/>
    <mergeCell ref="B14:G14"/>
  </mergeCells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9BA70-6898-40FA-BB92-6A8728B17081}">
  <dimension ref="B1:I41"/>
  <sheetViews>
    <sheetView workbookViewId="0">
      <selection sqref="A1:XFD1048576"/>
    </sheetView>
  </sheetViews>
  <sheetFormatPr defaultRowHeight="14.5"/>
  <cols>
    <col min="2" max="2" width="27" bestFit="1" customWidth="1"/>
    <col min="3" max="3" width="12" bestFit="1" customWidth="1"/>
    <col min="7" max="7" width="17" customWidth="1"/>
    <col min="8" max="8" width="10.453125" bestFit="1" customWidth="1"/>
    <col min="9" max="9" width="15.1796875" bestFit="1" customWidth="1"/>
  </cols>
  <sheetData>
    <row r="1" spans="2:9">
      <c r="D1" s="40"/>
      <c r="E1" s="40"/>
      <c r="F1" s="40"/>
      <c r="G1" s="40"/>
    </row>
    <row r="2" spans="2:9">
      <c r="B2" s="251" t="s">
        <v>28</v>
      </c>
      <c r="C2" s="251"/>
      <c r="D2" s="251"/>
      <c r="E2" s="251"/>
      <c r="F2" s="251"/>
      <c r="G2" s="251"/>
      <c r="H2" s="29" t="s">
        <v>14</v>
      </c>
      <c r="I2" s="32" t="s">
        <v>85</v>
      </c>
    </row>
    <row r="3" spans="2:9" ht="15" thickBot="1">
      <c r="B3" s="1"/>
      <c r="C3" s="1"/>
      <c r="D3" s="1"/>
      <c r="E3" s="1"/>
      <c r="F3" s="1"/>
      <c r="G3" s="1"/>
    </row>
    <row r="4" spans="2:9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</row>
    <row r="5" spans="2:9">
      <c r="B5" s="66"/>
      <c r="C5" s="66"/>
      <c r="D5" s="76"/>
      <c r="E5" s="76"/>
      <c r="F5" s="76"/>
      <c r="G5" s="70"/>
    </row>
    <row r="6" spans="2:9">
      <c r="B6" s="251" t="s">
        <v>28</v>
      </c>
      <c r="C6" s="251"/>
      <c r="D6" s="251"/>
      <c r="E6" s="251"/>
      <c r="F6" s="251"/>
      <c r="G6" s="251"/>
      <c r="H6" s="29" t="s">
        <v>14</v>
      </c>
      <c r="I6" s="29" t="s">
        <v>29</v>
      </c>
    </row>
    <row r="7" spans="2:9" ht="15" thickBot="1">
      <c r="B7" s="1"/>
      <c r="C7" s="1"/>
      <c r="D7" s="1"/>
      <c r="E7" s="1"/>
      <c r="F7" s="1"/>
      <c r="G7" s="1"/>
    </row>
    <row r="8" spans="2:9">
      <c r="B8" s="2" t="s">
        <v>1</v>
      </c>
      <c r="C8" s="3" t="s">
        <v>2</v>
      </c>
      <c r="D8" s="3" t="s">
        <v>3</v>
      </c>
      <c r="E8" s="3" t="s">
        <v>4</v>
      </c>
      <c r="F8" s="3" t="s">
        <v>5</v>
      </c>
      <c r="G8" s="4" t="s">
        <v>6</v>
      </c>
    </row>
    <row r="9" spans="2:9">
      <c r="D9" s="40"/>
      <c r="E9" s="40"/>
      <c r="F9" s="40"/>
      <c r="G9" s="40"/>
    </row>
    <row r="10" spans="2:9">
      <c r="B10" s="251" t="s">
        <v>28</v>
      </c>
      <c r="C10" s="251"/>
      <c r="D10" s="251"/>
      <c r="E10" s="251"/>
      <c r="F10" s="251"/>
      <c r="G10" s="251"/>
      <c r="H10" s="29" t="s">
        <v>27</v>
      </c>
    </row>
    <row r="11" spans="2:9" ht="15" thickBot="1">
      <c r="B11" s="1"/>
      <c r="C11" s="1"/>
      <c r="D11" s="1"/>
      <c r="E11" s="1"/>
      <c r="F11" s="1"/>
      <c r="G11" s="1"/>
    </row>
    <row r="12" spans="2:9">
      <c r="B12" s="2" t="s">
        <v>1</v>
      </c>
      <c r="C12" s="3" t="s">
        <v>2</v>
      </c>
      <c r="D12" s="3" t="s">
        <v>3</v>
      </c>
      <c r="E12" s="3" t="s">
        <v>4</v>
      </c>
      <c r="F12" s="3" t="s">
        <v>5</v>
      </c>
      <c r="G12" s="4" t="s">
        <v>6</v>
      </c>
      <c r="I12" s="32"/>
    </row>
    <row r="13" spans="2:9">
      <c r="B13" s="172" t="s">
        <v>251</v>
      </c>
      <c r="C13" s="165" t="s">
        <v>252</v>
      </c>
      <c r="D13" s="48">
        <v>45811</v>
      </c>
      <c r="E13" s="42">
        <f>(D13+1)</f>
        <v>45812</v>
      </c>
      <c r="F13" s="42">
        <f>(E13+9)</f>
        <v>45821</v>
      </c>
      <c r="G13" s="219"/>
      <c r="I13" s="32"/>
    </row>
    <row r="14" spans="2:9">
      <c r="B14" s="172" t="s">
        <v>253</v>
      </c>
      <c r="C14" s="165" t="s">
        <v>254</v>
      </c>
      <c r="D14" s="48">
        <v>45818</v>
      </c>
      <c r="E14" s="42">
        <f>(D14+1)</f>
        <v>45819</v>
      </c>
      <c r="F14" s="42">
        <f t="shared" ref="F14:F16" si="0">(E14+9)</f>
        <v>45828</v>
      </c>
      <c r="G14" s="219"/>
      <c r="I14" s="32"/>
    </row>
    <row r="15" spans="2:9">
      <c r="B15" s="172" t="s">
        <v>255</v>
      </c>
      <c r="C15" s="165" t="s">
        <v>208</v>
      </c>
      <c r="D15" s="48">
        <v>45825</v>
      </c>
      <c r="E15" s="42">
        <f>(D15+1)</f>
        <v>45826</v>
      </c>
      <c r="F15" s="42">
        <f t="shared" si="0"/>
        <v>45835</v>
      </c>
      <c r="G15" s="219"/>
      <c r="I15" s="32"/>
    </row>
    <row r="16" spans="2:9" ht="15" thickBot="1">
      <c r="B16" s="173" t="s">
        <v>195</v>
      </c>
      <c r="C16" s="194" t="s">
        <v>256</v>
      </c>
      <c r="D16" s="49">
        <v>45833</v>
      </c>
      <c r="E16" s="43">
        <f>(D16+1)</f>
        <v>45834</v>
      </c>
      <c r="F16" s="43">
        <f t="shared" si="0"/>
        <v>45843</v>
      </c>
      <c r="G16" s="235"/>
      <c r="I16" s="32"/>
    </row>
    <row r="18" spans="2:8">
      <c r="B18" s="251" t="s">
        <v>28</v>
      </c>
      <c r="C18" s="251"/>
      <c r="D18" s="251"/>
      <c r="E18" s="251"/>
      <c r="F18" s="251"/>
      <c r="G18" s="251"/>
      <c r="H18" s="29" t="s">
        <v>88</v>
      </c>
    </row>
    <row r="19" spans="2:8" ht="15" thickBot="1">
      <c r="B19" s="1"/>
      <c r="C19" s="1"/>
      <c r="D19" s="1"/>
      <c r="E19" s="1"/>
      <c r="F19" s="1"/>
      <c r="G19" s="1"/>
    </row>
    <row r="20" spans="2:8">
      <c r="B20" s="2" t="s">
        <v>1</v>
      </c>
      <c r="C20" s="3" t="s">
        <v>2</v>
      </c>
      <c r="D20" s="3" t="s">
        <v>3</v>
      </c>
      <c r="E20" s="3" t="s">
        <v>4</v>
      </c>
      <c r="F20" s="3" t="s">
        <v>5</v>
      </c>
      <c r="G20" s="4" t="s">
        <v>6</v>
      </c>
    </row>
    <row r="22" spans="2:8">
      <c r="B22" s="251" t="s">
        <v>28</v>
      </c>
      <c r="C22" s="251"/>
      <c r="D22" s="251"/>
      <c r="E22" s="251"/>
      <c r="F22" s="251"/>
      <c r="G22" s="251"/>
    </row>
    <row r="23" spans="2:8" ht="15" thickBot="1">
      <c r="B23" s="1"/>
      <c r="C23" s="1"/>
      <c r="D23" s="1"/>
      <c r="E23" s="1"/>
      <c r="F23" s="1"/>
      <c r="G23" s="1"/>
    </row>
    <row r="24" spans="2:8">
      <c r="B24" s="2" t="s">
        <v>1</v>
      </c>
      <c r="C24" s="3" t="s">
        <v>2</v>
      </c>
      <c r="D24" s="3" t="s">
        <v>3</v>
      </c>
      <c r="E24" s="3" t="s">
        <v>4</v>
      </c>
      <c r="F24" s="3" t="s">
        <v>5</v>
      </c>
      <c r="G24" s="4" t="s">
        <v>6</v>
      </c>
      <c r="H24" s="29" t="s">
        <v>10</v>
      </c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</sheetData>
  <mergeCells count="5">
    <mergeCell ref="B2:G2"/>
    <mergeCell ref="B6:G6"/>
    <mergeCell ref="B10:G10"/>
    <mergeCell ref="B22:G22"/>
    <mergeCell ref="B18:G18"/>
  </mergeCells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84A0F-776B-4C75-A0C1-DBBE346B5CAA}">
  <dimension ref="B2:H1048500"/>
  <sheetViews>
    <sheetView workbookViewId="0">
      <selection sqref="A1:XFD1048576"/>
    </sheetView>
  </sheetViews>
  <sheetFormatPr defaultRowHeight="14.5"/>
  <cols>
    <col min="2" max="2" width="19.54296875" bestFit="1" customWidth="1"/>
    <col min="3" max="3" width="8" bestFit="1" customWidth="1"/>
  </cols>
  <sheetData>
    <row r="2" spans="2:8">
      <c r="B2" s="251" t="s">
        <v>30</v>
      </c>
      <c r="C2" s="251"/>
      <c r="D2" s="251"/>
      <c r="E2" s="251"/>
      <c r="F2" s="251"/>
      <c r="G2" s="251"/>
      <c r="H2" s="29" t="s">
        <v>14</v>
      </c>
    </row>
    <row r="3" spans="2:8" ht="15" thickBot="1">
      <c r="B3" s="1"/>
      <c r="C3" s="1"/>
      <c r="D3" s="1"/>
      <c r="E3" s="1"/>
      <c r="F3" s="1"/>
      <c r="G3" s="1"/>
    </row>
    <row r="4" spans="2:8">
      <c r="B4" s="2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4" t="s">
        <v>6</v>
      </c>
    </row>
    <row r="6" spans="2:8">
      <c r="B6" s="251" t="s">
        <v>30</v>
      </c>
      <c r="C6" s="251"/>
      <c r="D6" s="251"/>
      <c r="E6" s="251"/>
      <c r="F6" s="251"/>
      <c r="G6" s="251"/>
      <c r="H6" s="29" t="s">
        <v>8</v>
      </c>
    </row>
    <row r="7" spans="2:8" ht="15" thickBot="1">
      <c r="B7" s="1"/>
      <c r="C7" s="1"/>
      <c r="D7" s="1"/>
      <c r="E7" s="1"/>
      <c r="F7" s="1"/>
      <c r="G7" s="1"/>
    </row>
    <row r="8" spans="2:8">
      <c r="B8" s="2" t="s">
        <v>1</v>
      </c>
      <c r="C8" s="3" t="s">
        <v>2</v>
      </c>
      <c r="D8" s="3" t="s">
        <v>3</v>
      </c>
      <c r="E8" s="3" t="s">
        <v>4</v>
      </c>
      <c r="F8" s="3" t="s">
        <v>5</v>
      </c>
      <c r="G8" s="4" t="s">
        <v>6</v>
      </c>
    </row>
    <row r="18" customFormat="1"/>
    <row r="19" customFormat="1"/>
    <row r="20" customFormat="1"/>
    <row r="22" customFormat="1"/>
    <row r="23" customFormat="1"/>
    <row r="24" customFormat="1"/>
    <row r="1048500" spans="2:2">
      <c r="B1048500" s="51"/>
    </row>
  </sheetData>
  <mergeCells count="2">
    <mergeCell ref="B2:G2"/>
    <mergeCell ref="B6:G6"/>
  </mergeCells>
  <pageMargins left="0.7" right="0.7" top="0.75" bottom="0.75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E59C5-2AB6-4678-B355-ACE6A6A870C0}">
  <dimension ref="B1:H1048500"/>
  <sheetViews>
    <sheetView workbookViewId="0">
      <selection sqref="A1:XFD1048576"/>
    </sheetView>
  </sheetViews>
  <sheetFormatPr defaultRowHeight="14.5"/>
  <cols>
    <col min="2" max="2" width="21.7265625" bestFit="1" customWidth="1"/>
    <col min="3" max="3" width="11.453125" bestFit="1" customWidth="1"/>
    <col min="5" max="5" width="12.1796875" bestFit="1" customWidth="1"/>
    <col min="6" max="6" width="11.81640625" bestFit="1" customWidth="1"/>
    <col min="8" max="8" width="18.7265625" bestFit="1" customWidth="1"/>
  </cols>
  <sheetData>
    <row r="1" spans="2:8">
      <c r="G1" s="70"/>
    </row>
    <row r="2" spans="2:8">
      <c r="B2" s="251" t="s">
        <v>31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174" t="s">
        <v>1</v>
      </c>
      <c r="C4" s="175" t="s">
        <v>2</v>
      </c>
      <c r="D4" s="175" t="s">
        <v>3</v>
      </c>
      <c r="E4" s="175" t="s">
        <v>4</v>
      </c>
      <c r="F4" s="175" t="s">
        <v>5</v>
      </c>
      <c r="G4" s="176" t="s">
        <v>6</v>
      </c>
      <c r="H4" s="47" t="s">
        <v>114</v>
      </c>
    </row>
    <row r="5" spans="2:8">
      <c r="B5" s="140"/>
      <c r="C5" s="140"/>
      <c r="D5" s="141"/>
      <c r="E5" s="141"/>
      <c r="F5" s="141"/>
      <c r="G5" s="142"/>
    </row>
    <row r="6" spans="2:8">
      <c r="B6" s="251" t="s">
        <v>31</v>
      </c>
      <c r="C6" s="251"/>
      <c r="D6" s="251"/>
      <c r="E6" s="251"/>
      <c r="F6" s="251"/>
      <c r="G6" s="251"/>
    </row>
    <row r="7" spans="2:8" ht="15" thickBot="1">
      <c r="B7" s="1"/>
      <c r="C7" s="1"/>
      <c r="D7" s="1"/>
      <c r="E7" s="1"/>
      <c r="F7" s="1"/>
      <c r="G7" s="1"/>
    </row>
    <row r="8" spans="2:8">
      <c r="B8" s="2" t="s">
        <v>1</v>
      </c>
      <c r="C8" s="3" t="s">
        <v>2</v>
      </c>
      <c r="D8" s="3" t="s">
        <v>3</v>
      </c>
      <c r="E8" s="3" t="s">
        <v>4</v>
      </c>
      <c r="F8" s="3" t="s">
        <v>5</v>
      </c>
      <c r="G8" s="4" t="s">
        <v>6</v>
      </c>
      <c r="H8" s="29" t="s">
        <v>27</v>
      </c>
    </row>
    <row r="1048500" customFormat="1"/>
  </sheetData>
  <mergeCells count="2">
    <mergeCell ref="B2:G2"/>
    <mergeCell ref="B6:G6"/>
  </mergeCells>
  <pageMargins left="0.7" right="0.7" top="0.75" bottom="0.75" header="0.3" footer="0.3"/>
  <pageSetup paperSize="9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4690E-AD38-4545-9374-802F5A80B6E4}">
  <dimension ref="B2:H13"/>
  <sheetViews>
    <sheetView topLeftCell="A2" workbookViewId="0">
      <selection activeCell="A2" sqref="A1:XFD1048576"/>
    </sheetView>
  </sheetViews>
  <sheetFormatPr defaultRowHeight="14.5"/>
  <cols>
    <col min="2" max="2" width="20.453125" bestFit="1" customWidth="1"/>
    <col min="3" max="3" width="11.453125" bestFit="1" customWidth="1"/>
    <col min="4" max="4" width="9.1796875" bestFit="1" customWidth="1"/>
    <col min="5" max="5" width="8.26953125" bestFit="1" customWidth="1"/>
    <col min="6" max="6" width="10.26953125" bestFit="1" customWidth="1"/>
    <col min="7" max="7" width="8.7265625" bestFit="1" customWidth="1"/>
    <col min="8" max="8" width="9.81640625" customWidth="1"/>
  </cols>
  <sheetData>
    <row r="2" spans="2:8">
      <c r="B2" s="251" t="s">
        <v>99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92" t="s">
        <v>87</v>
      </c>
    </row>
    <row r="6" spans="2:8">
      <c r="B6" s="251" t="s">
        <v>99</v>
      </c>
      <c r="C6" s="251"/>
      <c r="D6" s="251"/>
      <c r="E6" s="251"/>
      <c r="F6" s="251"/>
      <c r="G6" s="251"/>
    </row>
    <row r="7" spans="2:8" ht="15" thickBot="1">
      <c r="B7" s="1"/>
      <c r="C7" s="1"/>
      <c r="D7" s="1"/>
      <c r="E7" s="1"/>
      <c r="F7" s="1"/>
      <c r="G7" s="1"/>
    </row>
    <row r="8" spans="2:8">
      <c r="B8" s="44" t="s">
        <v>1</v>
      </c>
      <c r="C8" s="45" t="s">
        <v>2</v>
      </c>
      <c r="D8" s="45" t="s">
        <v>3</v>
      </c>
      <c r="E8" s="45" t="s">
        <v>4</v>
      </c>
      <c r="F8" s="45" t="s">
        <v>5</v>
      </c>
      <c r="G8" s="46" t="s">
        <v>6</v>
      </c>
      <c r="H8" s="47" t="s">
        <v>88</v>
      </c>
    </row>
    <row r="9" spans="2:8">
      <c r="B9" s="148" t="s">
        <v>146</v>
      </c>
      <c r="C9" s="149" t="s">
        <v>210</v>
      </c>
      <c r="D9" s="126">
        <v>45810</v>
      </c>
      <c r="E9" s="126">
        <f t="shared" ref="E9:E13" si="0">(D9+1)</f>
        <v>45811</v>
      </c>
      <c r="F9" s="126">
        <f>(E9+13)</f>
        <v>45824</v>
      </c>
      <c r="G9" s="127"/>
    </row>
    <row r="10" spans="2:8">
      <c r="B10" s="226" t="s">
        <v>140</v>
      </c>
      <c r="C10" s="149" t="s">
        <v>247</v>
      </c>
      <c r="D10" s="126">
        <v>45816</v>
      </c>
      <c r="E10" s="126">
        <f t="shared" si="0"/>
        <v>45817</v>
      </c>
      <c r="F10" s="126">
        <f t="shared" ref="F10:F13" si="1">(E10+13)</f>
        <v>45830</v>
      </c>
      <c r="G10" s="127"/>
    </row>
    <row r="11" spans="2:8">
      <c r="B11" s="148" t="s">
        <v>246</v>
      </c>
      <c r="C11" s="149" t="s">
        <v>248</v>
      </c>
      <c r="D11" s="126">
        <v>45823</v>
      </c>
      <c r="E11" s="126">
        <f t="shared" si="0"/>
        <v>45824</v>
      </c>
      <c r="F11" s="126">
        <f t="shared" si="1"/>
        <v>45837</v>
      </c>
      <c r="G11" s="127"/>
    </row>
    <row r="12" spans="2:8">
      <c r="B12" s="148" t="s">
        <v>131</v>
      </c>
      <c r="C12" s="149" t="s">
        <v>249</v>
      </c>
      <c r="D12" s="126">
        <v>45832</v>
      </c>
      <c r="E12" s="126">
        <f t="shared" si="0"/>
        <v>45833</v>
      </c>
      <c r="F12" s="126">
        <f t="shared" si="1"/>
        <v>45846</v>
      </c>
      <c r="G12" s="95"/>
    </row>
    <row r="13" spans="2:8" ht="15" thickBot="1">
      <c r="B13" s="151" t="s">
        <v>186</v>
      </c>
      <c r="C13" s="152" t="s">
        <v>250</v>
      </c>
      <c r="D13" s="143">
        <v>45835</v>
      </c>
      <c r="E13" s="143">
        <f t="shared" si="0"/>
        <v>45836</v>
      </c>
      <c r="F13" s="143">
        <f t="shared" si="1"/>
        <v>45849</v>
      </c>
      <c r="G13" s="91"/>
    </row>
  </sheetData>
  <mergeCells count="2">
    <mergeCell ref="B2:G2"/>
    <mergeCell ref="B6:G6"/>
  </mergeCells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24286-5313-45CA-84EE-866487E4429D}">
  <sheetPr>
    <tabColor theme="2"/>
  </sheetPr>
  <dimension ref="B2:H8"/>
  <sheetViews>
    <sheetView zoomScaleNormal="100" zoomScaleSheetLayoutView="98" workbookViewId="0">
      <selection sqref="A1:XFD1048576"/>
    </sheetView>
  </sheetViews>
  <sheetFormatPr defaultRowHeight="14.5"/>
  <cols>
    <col min="2" max="2" width="17.54296875" bestFit="1" customWidth="1"/>
    <col min="3" max="3" width="8" bestFit="1" customWidth="1"/>
    <col min="4" max="4" width="9.1796875" bestFit="1" customWidth="1"/>
    <col min="5" max="5" width="8.26953125" bestFit="1" customWidth="1"/>
    <col min="6" max="6" width="10.26953125" bestFit="1" customWidth="1"/>
    <col min="7" max="7" width="8.7265625" bestFit="1" customWidth="1"/>
    <col min="8" max="8" width="20.1796875" bestFit="1" customWidth="1"/>
  </cols>
  <sheetData>
    <row r="2" spans="2:8">
      <c r="B2" s="251" t="s">
        <v>105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29" t="s">
        <v>10</v>
      </c>
    </row>
    <row r="5" spans="2:8">
      <c r="B5" s="181" t="s">
        <v>129</v>
      </c>
      <c r="C5" s="94" t="s">
        <v>358</v>
      </c>
      <c r="D5" s="94">
        <v>45811</v>
      </c>
      <c r="E5" s="96">
        <f t="shared" ref="E5:E8" si="0">(D5+1)</f>
        <v>45812</v>
      </c>
      <c r="F5" s="96">
        <f t="shared" ref="F5:F8" si="1">(E5+6)</f>
        <v>45818</v>
      </c>
      <c r="G5" s="95"/>
    </row>
    <row r="6" spans="2:8">
      <c r="B6" s="181" t="s">
        <v>357</v>
      </c>
      <c r="C6" s="94" t="s">
        <v>359</v>
      </c>
      <c r="D6" s="94">
        <v>45815</v>
      </c>
      <c r="E6" s="96">
        <f t="shared" si="0"/>
        <v>45816</v>
      </c>
      <c r="F6" s="96">
        <f t="shared" si="1"/>
        <v>45822</v>
      </c>
      <c r="G6" s="95"/>
    </row>
    <row r="7" spans="2:8">
      <c r="B7" s="181" t="s">
        <v>129</v>
      </c>
      <c r="C7" s="94" t="s">
        <v>360</v>
      </c>
      <c r="D7" s="94">
        <v>45823</v>
      </c>
      <c r="E7" s="96">
        <f t="shared" ref="E7" si="2">(D7+1)</f>
        <v>45824</v>
      </c>
      <c r="F7" s="96">
        <f t="shared" ref="F7" si="3">(E7+6)</f>
        <v>45830</v>
      </c>
      <c r="G7" s="95"/>
    </row>
    <row r="8" spans="2:8" ht="15" thickBot="1">
      <c r="B8" s="182" t="s">
        <v>357</v>
      </c>
      <c r="C8" s="41" t="s">
        <v>361</v>
      </c>
      <c r="D8" s="41">
        <v>45829</v>
      </c>
      <c r="E8" s="97">
        <f t="shared" si="0"/>
        <v>45830</v>
      </c>
      <c r="F8" s="97">
        <f t="shared" si="1"/>
        <v>45836</v>
      </c>
      <c r="G8" s="91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2D71C-2EDF-4554-94BE-178923EAA124}">
  <sheetPr>
    <tabColor theme="2"/>
  </sheetPr>
  <dimension ref="B2:I13"/>
  <sheetViews>
    <sheetView workbookViewId="0">
      <selection sqref="A1:XFD1048576"/>
    </sheetView>
  </sheetViews>
  <sheetFormatPr defaultRowHeight="14.5"/>
  <cols>
    <col min="2" max="2" width="27" bestFit="1" customWidth="1"/>
    <col min="3" max="3" width="11.453125" bestFit="1" customWidth="1"/>
    <col min="4" max="4" width="11.81640625" bestFit="1" customWidth="1"/>
    <col min="5" max="5" width="8.26953125" bestFit="1" customWidth="1"/>
    <col min="6" max="6" width="10.26953125" bestFit="1" customWidth="1"/>
    <col min="7" max="7" width="18.453125" customWidth="1"/>
    <col min="8" max="8" width="20.1796875" bestFit="1" customWidth="1"/>
  </cols>
  <sheetData>
    <row r="2" spans="2:9">
      <c r="B2" s="251" t="s">
        <v>106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88</v>
      </c>
      <c r="I4" s="32" t="s">
        <v>108</v>
      </c>
    </row>
    <row r="5" spans="2:9">
      <c r="B5" s="179" t="s">
        <v>146</v>
      </c>
      <c r="C5" s="42" t="s">
        <v>210</v>
      </c>
      <c r="D5" s="42">
        <v>45810</v>
      </c>
      <c r="E5" s="10">
        <f>(D5+1)</f>
        <v>45811</v>
      </c>
      <c r="F5" s="10">
        <f t="shared" ref="F5" si="0">(E5+11)</f>
        <v>45822</v>
      </c>
      <c r="G5" s="177"/>
      <c r="H5" s="47"/>
      <c r="I5" s="32"/>
    </row>
    <row r="6" spans="2:9">
      <c r="B6" s="179" t="s">
        <v>140</v>
      </c>
      <c r="C6" s="42" t="s">
        <v>247</v>
      </c>
      <c r="D6" s="42">
        <v>45816</v>
      </c>
      <c r="E6" s="10">
        <f t="shared" ref="E6:E9" si="1">(D6+1)</f>
        <v>45817</v>
      </c>
      <c r="F6" s="10">
        <f t="shared" ref="F6:F9" si="2">(E6+11)</f>
        <v>45828</v>
      </c>
      <c r="G6" s="52"/>
    </row>
    <row r="7" spans="2:9">
      <c r="B7" s="24" t="s">
        <v>362</v>
      </c>
      <c r="C7" s="42" t="s">
        <v>248</v>
      </c>
      <c r="D7" s="42">
        <v>45823</v>
      </c>
      <c r="E7" s="10">
        <f t="shared" si="1"/>
        <v>45824</v>
      </c>
      <c r="F7" s="10">
        <f t="shared" si="2"/>
        <v>45835</v>
      </c>
      <c r="G7" s="52"/>
    </row>
    <row r="8" spans="2:9">
      <c r="B8" s="24" t="s">
        <v>131</v>
      </c>
      <c r="C8" s="42" t="s">
        <v>249</v>
      </c>
      <c r="D8" s="42">
        <v>45832</v>
      </c>
      <c r="E8" s="10">
        <f t="shared" si="1"/>
        <v>45833</v>
      </c>
      <c r="F8" s="10">
        <f t="shared" si="2"/>
        <v>45844</v>
      </c>
      <c r="G8" s="52"/>
    </row>
    <row r="9" spans="2:9" ht="15" thickBot="1">
      <c r="B9" s="184" t="s">
        <v>186</v>
      </c>
      <c r="C9" s="43" t="s">
        <v>250</v>
      </c>
      <c r="D9" s="43">
        <v>45835</v>
      </c>
      <c r="E9" s="13">
        <f t="shared" si="1"/>
        <v>45836</v>
      </c>
      <c r="F9" s="13">
        <f t="shared" si="2"/>
        <v>45847</v>
      </c>
      <c r="G9" s="53"/>
    </row>
    <row r="11" spans="2:9">
      <c r="B11" s="251" t="s">
        <v>106</v>
      </c>
      <c r="C11" s="251"/>
      <c r="D11" s="251"/>
      <c r="E11" s="251"/>
      <c r="F11" s="251"/>
      <c r="G11" s="251"/>
    </row>
    <row r="12" spans="2:9" ht="15" thickBot="1">
      <c r="B12" s="1"/>
      <c r="C12" s="1"/>
      <c r="D12" s="1"/>
      <c r="E12" s="1"/>
      <c r="F12" s="1"/>
      <c r="G12" s="1"/>
    </row>
    <row r="13" spans="2:9">
      <c r="B13" s="44" t="s">
        <v>1</v>
      </c>
      <c r="C13" s="45" t="s">
        <v>2</v>
      </c>
      <c r="D13" s="45" t="s">
        <v>3</v>
      </c>
      <c r="E13" s="45" t="s">
        <v>4</v>
      </c>
      <c r="F13" s="45" t="s">
        <v>5</v>
      </c>
      <c r="G13" s="46" t="s">
        <v>6</v>
      </c>
      <c r="H13" s="47" t="s">
        <v>114</v>
      </c>
    </row>
  </sheetData>
  <mergeCells count="2">
    <mergeCell ref="B11:G11"/>
    <mergeCell ref="B2:G2"/>
  </mergeCells>
  <pageMargins left="0.7" right="0.7" top="0.75" bottom="0.75" header="0.3" footer="0.3"/>
  <pageSetup paperSize="9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4D517-A727-47FD-BA7B-AD4FD61E90F8}">
  <dimension ref="B2:I9"/>
  <sheetViews>
    <sheetView workbookViewId="0">
      <selection activeCell="P18" sqref="P18"/>
    </sheetView>
  </sheetViews>
  <sheetFormatPr defaultRowHeight="14.5"/>
  <cols>
    <col min="2" max="2" width="20.54296875" bestFit="1" customWidth="1"/>
    <col min="3" max="3" width="11.26953125" bestFit="1" customWidth="1"/>
    <col min="7" max="7" width="19.54296875" customWidth="1"/>
  </cols>
  <sheetData>
    <row r="2" spans="2:9">
      <c r="B2" s="251" t="s">
        <v>109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88</v>
      </c>
      <c r="I4" s="32" t="s">
        <v>110</v>
      </c>
    </row>
    <row r="5" spans="2:9">
      <c r="B5" s="211" t="s">
        <v>363</v>
      </c>
      <c r="C5" s="94" t="s">
        <v>371</v>
      </c>
      <c r="D5" s="94">
        <v>45818</v>
      </c>
      <c r="E5" s="94">
        <f t="shared" ref="E5:E8" si="0">(D5+1)</f>
        <v>45819</v>
      </c>
      <c r="F5" s="94">
        <f t="shared" ref="F5:F8" si="1">(E5+18)</f>
        <v>45837</v>
      </c>
      <c r="G5" s="212"/>
      <c r="H5" s="47"/>
      <c r="I5" s="32"/>
    </row>
    <row r="6" spans="2:9">
      <c r="B6" s="211" t="s">
        <v>364</v>
      </c>
      <c r="C6" s="94" t="s">
        <v>370</v>
      </c>
      <c r="D6" s="94">
        <v>45820</v>
      </c>
      <c r="E6" s="94">
        <f t="shared" si="0"/>
        <v>45821</v>
      </c>
      <c r="F6" s="94">
        <f t="shared" si="1"/>
        <v>45839</v>
      </c>
      <c r="G6" s="212"/>
      <c r="H6" s="47"/>
      <c r="I6" s="32"/>
    </row>
    <row r="7" spans="2:9">
      <c r="B7" s="211" t="s">
        <v>365</v>
      </c>
      <c r="C7" s="94" t="s">
        <v>369</v>
      </c>
      <c r="D7" s="94">
        <v>45820</v>
      </c>
      <c r="E7" s="94">
        <f t="shared" si="0"/>
        <v>45821</v>
      </c>
      <c r="F7" s="94">
        <f t="shared" si="1"/>
        <v>45839</v>
      </c>
      <c r="G7" s="212"/>
      <c r="H7" s="47"/>
      <c r="I7" s="32"/>
    </row>
    <row r="8" spans="2:9">
      <c r="B8" s="211" t="s">
        <v>366</v>
      </c>
      <c r="C8" s="94" t="s">
        <v>368</v>
      </c>
      <c r="D8" s="94">
        <v>45824</v>
      </c>
      <c r="E8" s="94">
        <f t="shared" si="0"/>
        <v>45825</v>
      </c>
      <c r="F8" s="94">
        <f t="shared" si="1"/>
        <v>45843</v>
      </c>
      <c r="G8" s="212"/>
      <c r="H8" s="47"/>
      <c r="I8" s="32"/>
    </row>
    <row r="9" spans="2:9" ht="15" thickBot="1">
      <c r="B9" s="236" t="s">
        <v>174</v>
      </c>
      <c r="C9" s="41" t="s">
        <v>367</v>
      </c>
      <c r="D9" s="41">
        <v>45836</v>
      </c>
      <c r="E9" s="41">
        <f t="shared" ref="E9" si="2">(D9+1)</f>
        <v>45837</v>
      </c>
      <c r="F9" s="41">
        <f t="shared" ref="F9" si="3">(E9+18)</f>
        <v>45855</v>
      </c>
      <c r="G9" s="93"/>
    </row>
  </sheetData>
  <mergeCells count="1">
    <mergeCell ref="B2:G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59415-DE82-4168-AEE0-070938448668}">
  <sheetPr>
    <tabColor theme="2"/>
  </sheetPr>
  <dimension ref="B2:I9"/>
  <sheetViews>
    <sheetView workbookViewId="0">
      <selection sqref="A1:XFD1048576"/>
    </sheetView>
  </sheetViews>
  <sheetFormatPr defaultRowHeight="14.5"/>
  <cols>
    <col min="2" max="2" width="22.81640625" bestFit="1" customWidth="1"/>
    <col min="3" max="3" width="11.453125" bestFit="1" customWidth="1"/>
    <col min="4" max="4" width="11.1796875" customWidth="1"/>
    <col min="5" max="5" width="8.26953125" bestFit="1" customWidth="1"/>
    <col min="6" max="6" width="10.26953125" bestFit="1" customWidth="1"/>
    <col min="7" max="7" width="15.81640625" customWidth="1"/>
    <col min="8" max="8" width="20.1796875" bestFit="1" customWidth="1"/>
  </cols>
  <sheetData>
    <row r="2" spans="2:9">
      <c r="B2" s="251" t="s">
        <v>122</v>
      </c>
      <c r="C2" s="251"/>
      <c r="D2" s="251"/>
      <c r="E2" s="251"/>
      <c r="F2" s="251"/>
      <c r="G2" s="251"/>
      <c r="H2" s="47" t="s">
        <v>88</v>
      </c>
      <c r="I2" t="s">
        <v>175</v>
      </c>
    </row>
    <row r="3" spans="2:9" ht="15" thickBot="1">
      <c r="B3" s="1"/>
      <c r="C3" s="1"/>
      <c r="D3" s="1"/>
      <c r="E3" s="1"/>
      <c r="F3" s="1"/>
      <c r="G3" s="1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</row>
    <row r="5" spans="2:9">
      <c r="B5" s="24" t="s">
        <v>172</v>
      </c>
      <c r="C5" s="25" t="s">
        <v>263</v>
      </c>
      <c r="D5" s="42">
        <v>45812</v>
      </c>
      <c r="E5" s="10">
        <f>(D5+1)</f>
        <v>45813</v>
      </c>
      <c r="F5" s="10">
        <f>(E5+21)</f>
        <v>45834</v>
      </c>
      <c r="G5" s="52"/>
    </row>
    <row r="6" spans="2:9">
      <c r="B6" s="24" t="s">
        <v>133</v>
      </c>
      <c r="C6" s="25" t="s">
        <v>262</v>
      </c>
      <c r="D6" s="42">
        <v>45816</v>
      </c>
      <c r="E6" s="10">
        <f t="shared" ref="E6" si="0">(D6+1)</f>
        <v>45817</v>
      </c>
      <c r="F6" s="10">
        <f t="shared" ref="F6:F8" si="1">(E6+21)</f>
        <v>45838</v>
      </c>
      <c r="G6" s="52"/>
    </row>
    <row r="7" spans="2:9">
      <c r="B7" s="24" t="s">
        <v>134</v>
      </c>
      <c r="C7" s="25" t="s">
        <v>261</v>
      </c>
      <c r="D7" s="42">
        <v>45823</v>
      </c>
      <c r="E7" s="10">
        <f>(D7+1)</f>
        <v>45824</v>
      </c>
      <c r="F7" s="10">
        <f>(E7+21)</f>
        <v>45845</v>
      </c>
      <c r="G7" s="161"/>
    </row>
    <row r="8" spans="2:9">
      <c r="B8" s="179" t="s">
        <v>128</v>
      </c>
      <c r="C8" s="25" t="s">
        <v>260</v>
      </c>
      <c r="D8" s="42">
        <v>45829</v>
      </c>
      <c r="E8" s="10">
        <f t="shared" ref="E8:E9" si="2">(D8+1)</f>
        <v>45830</v>
      </c>
      <c r="F8" s="10">
        <f t="shared" si="1"/>
        <v>45851</v>
      </c>
      <c r="G8" s="161"/>
    </row>
    <row r="9" spans="2:9" ht="15" thickBot="1">
      <c r="B9" s="26" t="s">
        <v>196</v>
      </c>
      <c r="C9" s="27" t="s">
        <v>259</v>
      </c>
      <c r="D9" s="43">
        <v>45836</v>
      </c>
      <c r="E9" s="13">
        <f t="shared" si="2"/>
        <v>45837</v>
      </c>
      <c r="F9" s="13">
        <f>(E9+21)</f>
        <v>45858</v>
      </c>
      <c r="G9" s="93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ACF63-9663-49E4-8A66-67236234F1A6}">
  <sheetPr>
    <tabColor theme="2"/>
  </sheetPr>
  <dimension ref="B2:H9"/>
  <sheetViews>
    <sheetView workbookViewId="0">
      <selection sqref="A1:XFD1048576"/>
    </sheetView>
  </sheetViews>
  <sheetFormatPr defaultRowHeight="14.5"/>
  <cols>
    <col min="2" max="2" width="27" bestFit="1" customWidth="1"/>
    <col min="3" max="3" width="11.453125" bestFit="1" customWidth="1"/>
    <col min="4" max="4" width="11.81640625" bestFit="1" customWidth="1"/>
    <col min="5" max="5" width="8.26953125" bestFit="1" customWidth="1"/>
    <col min="6" max="6" width="10.26953125" bestFit="1" customWidth="1"/>
    <col min="7" max="7" width="18.26953125" customWidth="1"/>
    <col min="8" max="8" width="20.1796875" bestFit="1" customWidth="1"/>
  </cols>
  <sheetData>
    <row r="2" spans="2:8">
      <c r="B2" s="251" t="s">
        <v>123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88</v>
      </c>
    </row>
    <row r="5" spans="2:8">
      <c r="B5" s="24" t="s">
        <v>172</v>
      </c>
      <c r="C5" s="25" t="s">
        <v>263</v>
      </c>
      <c r="D5" s="42">
        <v>45812</v>
      </c>
      <c r="E5" s="10">
        <f>(D5+1)</f>
        <v>45813</v>
      </c>
      <c r="F5" s="10">
        <f>(E5+21)</f>
        <v>45834</v>
      </c>
      <c r="G5" s="52"/>
      <c r="H5" s="32"/>
    </row>
    <row r="6" spans="2:8">
      <c r="B6" s="24" t="s">
        <v>133</v>
      </c>
      <c r="C6" s="25" t="s">
        <v>262</v>
      </c>
      <c r="D6" s="42">
        <v>45816</v>
      </c>
      <c r="E6" s="10">
        <f t="shared" ref="E6:E8" si="0">(D6+1)</f>
        <v>45817</v>
      </c>
      <c r="F6" s="10">
        <f t="shared" ref="F6:F8" si="1">(E6+21)</f>
        <v>45838</v>
      </c>
      <c r="G6" s="52"/>
      <c r="H6" s="32"/>
    </row>
    <row r="7" spans="2:8">
      <c r="B7" s="24" t="s">
        <v>134</v>
      </c>
      <c r="C7" s="25" t="s">
        <v>261</v>
      </c>
      <c r="D7" s="42">
        <v>45823</v>
      </c>
      <c r="E7" s="10">
        <f t="shared" si="0"/>
        <v>45824</v>
      </c>
      <c r="F7" s="10">
        <f t="shared" si="1"/>
        <v>45845</v>
      </c>
      <c r="G7" s="52"/>
    </row>
    <row r="8" spans="2:8">
      <c r="B8" s="179" t="s">
        <v>128</v>
      </c>
      <c r="C8" s="25" t="s">
        <v>260</v>
      </c>
      <c r="D8" s="42">
        <v>45829</v>
      </c>
      <c r="E8" s="10">
        <f t="shared" si="0"/>
        <v>45830</v>
      </c>
      <c r="F8" s="10">
        <f t="shared" si="1"/>
        <v>45851</v>
      </c>
      <c r="G8" s="52"/>
    </row>
    <row r="9" spans="2:8" ht="15" thickBot="1">
      <c r="B9" s="26" t="s">
        <v>196</v>
      </c>
      <c r="C9" s="27" t="s">
        <v>259</v>
      </c>
      <c r="D9" s="43">
        <v>45836</v>
      </c>
      <c r="E9" s="13">
        <f t="shared" ref="E9" si="2">(D9+1)</f>
        <v>45837</v>
      </c>
      <c r="F9" s="13">
        <f t="shared" ref="F9" si="3">(E9+21)</f>
        <v>45858</v>
      </c>
      <c r="G9" s="53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93C9B-237C-4B03-B63D-F6E958EFE10E}">
  <dimension ref="B2:I20"/>
  <sheetViews>
    <sheetView tabSelected="1" workbookViewId="0">
      <selection sqref="A1:XFD1048576"/>
    </sheetView>
  </sheetViews>
  <sheetFormatPr defaultRowHeight="14.5"/>
  <cols>
    <col min="2" max="2" width="22.7265625" bestFit="1" customWidth="1"/>
    <col min="3" max="3" width="12.26953125" bestFit="1" customWidth="1"/>
    <col min="7" max="7" width="19.54296875" customWidth="1"/>
    <col min="8" max="8" width="10.81640625" bestFit="1" customWidth="1"/>
  </cols>
  <sheetData>
    <row r="2" spans="2:9">
      <c r="B2" s="251" t="s">
        <v>176</v>
      </c>
      <c r="C2" s="251"/>
      <c r="D2" s="251"/>
      <c r="E2" s="251"/>
      <c r="F2" s="251"/>
      <c r="G2" s="251"/>
    </row>
    <row r="3" spans="2:9" ht="15" thickBot="1">
      <c r="B3" s="1"/>
      <c r="C3" s="1"/>
      <c r="D3" s="1"/>
      <c r="E3" s="1"/>
      <c r="F3" s="1"/>
      <c r="G3" s="1"/>
    </row>
    <row r="4" spans="2:9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10</v>
      </c>
    </row>
    <row r="6" spans="2:9">
      <c r="B6" s="251" t="s">
        <v>176</v>
      </c>
      <c r="C6" s="251"/>
      <c r="D6" s="251"/>
      <c r="E6" s="251"/>
      <c r="F6" s="251"/>
      <c r="G6" s="251"/>
    </row>
    <row r="7" spans="2:9" ht="15" thickBot="1">
      <c r="B7" s="1"/>
      <c r="C7" s="1"/>
      <c r="D7" s="1"/>
      <c r="E7" s="1"/>
      <c r="F7" s="1"/>
      <c r="G7" s="1"/>
    </row>
    <row r="8" spans="2:9">
      <c r="B8" s="44" t="s">
        <v>1</v>
      </c>
      <c r="C8" s="45" t="s">
        <v>2</v>
      </c>
      <c r="D8" s="45" t="s">
        <v>3</v>
      </c>
      <c r="E8" s="45" t="s">
        <v>4</v>
      </c>
      <c r="F8" s="45" t="s">
        <v>5</v>
      </c>
      <c r="G8" s="46" t="s">
        <v>6</v>
      </c>
      <c r="H8" s="47" t="s">
        <v>9</v>
      </c>
      <c r="I8" s="47" t="s">
        <v>141</v>
      </c>
    </row>
    <row r="10" spans="2:9">
      <c r="B10" s="251" t="s">
        <v>176</v>
      </c>
      <c r="C10" s="251"/>
      <c r="D10" s="251"/>
      <c r="E10" s="251"/>
      <c r="F10" s="251"/>
      <c r="G10" s="251"/>
      <c r="H10" s="171" t="s">
        <v>114</v>
      </c>
    </row>
    <row r="11" spans="2:9" ht="15" thickBot="1">
      <c r="B11" s="1"/>
      <c r="C11" s="1"/>
      <c r="D11" s="1"/>
      <c r="E11" s="1"/>
      <c r="F11" s="1"/>
      <c r="G11" s="1"/>
    </row>
    <row r="12" spans="2:9">
      <c r="B12" s="44" t="s">
        <v>1</v>
      </c>
      <c r="C12" s="45" t="s">
        <v>2</v>
      </c>
      <c r="D12" s="45" t="s">
        <v>3</v>
      </c>
      <c r="E12" s="45" t="s">
        <v>4</v>
      </c>
      <c r="F12" s="45" t="s">
        <v>5</v>
      </c>
      <c r="G12" s="46" t="s">
        <v>6</v>
      </c>
    </row>
    <row r="14" spans="2:9">
      <c r="B14" s="251" t="s">
        <v>176</v>
      </c>
      <c r="C14" s="251"/>
      <c r="D14" s="251"/>
      <c r="E14" s="251"/>
      <c r="F14" s="251"/>
      <c r="G14" s="251"/>
      <c r="H14" s="171" t="s">
        <v>27</v>
      </c>
    </row>
    <row r="15" spans="2:9" ht="15" thickBot="1">
      <c r="B15" s="1"/>
      <c r="C15" s="1"/>
      <c r="D15" s="1"/>
      <c r="E15" s="1"/>
      <c r="F15" s="1"/>
      <c r="G15" s="1"/>
    </row>
    <row r="16" spans="2:9">
      <c r="B16" s="44" t="s">
        <v>1</v>
      </c>
      <c r="C16" s="45" t="s">
        <v>2</v>
      </c>
      <c r="D16" s="45" t="s">
        <v>3</v>
      </c>
      <c r="E16" s="45" t="s">
        <v>4</v>
      </c>
      <c r="F16" s="45" t="s">
        <v>5</v>
      </c>
      <c r="G16" s="46" t="s">
        <v>6</v>
      </c>
    </row>
    <row r="18" spans="2:8">
      <c r="B18" s="251" t="s">
        <v>176</v>
      </c>
      <c r="C18" s="251"/>
      <c r="D18" s="251"/>
      <c r="E18" s="251"/>
      <c r="F18" s="251"/>
      <c r="G18" s="251"/>
    </row>
    <row r="19" spans="2:8" ht="15" thickBot="1">
      <c r="B19" s="1"/>
      <c r="C19" s="1"/>
      <c r="D19" s="1"/>
      <c r="E19" s="1"/>
      <c r="F19" s="1"/>
      <c r="G19" s="1"/>
    </row>
    <row r="20" spans="2:8">
      <c r="B20" s="44" t="s">
        <v>1</v>
      </c>
      <c r="C20" s="45" t="s">
        <v>2</v>
      </c>
      <c r="D20" s="45" t="s">
        <v>3</v>
      </c>
      <c r="E20" s="45" t="s">
        <v>4</v>
      </c>
      <c r="F20" s="45" t="s">
        <v>5</v>
      </c>
      <c r="G20" s="46" t="s">
        <v>6</v>
      </c>
      <c r="H20" s="47" t="s">
        <v>125</v>
      </c>
    </row>
  </sheetData>
  <mergeCells count="5">
    <mergeCell ref="B2:G2"/>
    <mergeCell ref="B6:G6"/>
    <mergeCell ref="B10:G10"/>
    <mergeCell ref="B14:G14"/>
    <mergeCell ref="B18:G18"/>
  </mergeCells>
  <pageMargins left="0.7" right="0.7" top="0.75" bottom="0.75" header="0.3" footer="0.3"/>
  <pageSetup paperSize="9" orientation="portrait" verticalDpi="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2B53D-4061-43C0-A1F4-B7D9FA0812F5}">
  <dimension ref="B2:H8"/>
  <sheetViews>
    <sheetView workbookViewId="0">
      <selection activeCell="R12" sqref="R12"/>
    </sheetView>
  </sheetViews>
  <sheetFormatPr defaultRowHeight="14.5"/>
  <cols>
    <col min="2" max="2" width="22.7265625" bestFit="1" customWidth="1"/>
    <col min="3" max="3" width="11.54296875" bestFit="1" customWidth="1"/>
    <col min="7" max="7" width="8.7265625" bestFit="1" customWidth="1"/>
    <col min="8" max="8" width="10.81640625" bestFit="1" customWidth="1"/>
  </cols>
  <sheetData>
    <row r="2" spans="2:8">
      <c r="B2" s="251" t="s">
        <v>143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88</v>
      </c>
    </row>
    <row r="5" spans="2:8">
      <c r="B5" s="89" t="s">
        <v>278</v>
      </c>
      <c r="C5" s="87" t="s">
        <v>279</v>
      </c>
      <c r="D5" s="94">
        <v>45814</v>
      </c>
      <c r="E5" s="94">
        <f t="shared" ref="E5:E8" si="0">(D5+1)</f>
        <v>45815</v>
      </c>
      <c r="F5" s="94">
        <f>(E5+6)</f>
        <v>45821</v>
      </c>
      <c r="G5" s="95"/>
    </row>
    <row r="6" spans="2:8">
      <c r="B6" s="89" t="s">
        <v>166</v>
      </c>
      <c r="C6" s="87" t="s">
        <v>280</v>
      </c>
      <c r="D6" s="94">
        <v>45821</v>
      </c>
      <c r="E6" s="94">
        <f t="shared" ref="E6" si="1">(D6+1)</f>
        <v>45822</v>
      </c>
      <c r="F6" s="94">
        <f t="shared" ref="F6" si="2">(E6+11)</f>
        <v>45833</v>
      </c>
      <c r="G6" s="95"/>
    </row>
    <row r="7" spans="2:8">
      <c r="B7" s="89" t="s">
        <v>278</v>
      </c>
      <c r="C7" s="87" t="s">
        <v>281</v>
      </c>
      <c r="D7" s="94">
        <v>45828</v>
      </c>
      <c r="E7" s="94">
        <f t="shared" si="0"/>
        <v>45829</v>
      </c>
      <c r="F7" s="94">
        <f t="shared" ref="F7:F8" si="3">(E7+11)</f>
        <v>45840</v>
      </c>
      <c r="G7" s="95"/>
    </row>
    <row r="8" spans="2:8" ht="15" thickBot="1">
      <c r="B8" s="90" t="s">
        <v>166</v>
      </c>
      <c r="C8" s="88" t="s">
        <v>282</v>
      </c>
      <c r="D8" s="41">
        <v>45835</v>
      </c>
      <c r="E8" s="41">
        <f t="shared" si="0"/>
        <v>45836</v>
      </c>
      <c r="F8" s="41">
        <f t="shared" si="3"/>
        <v>45847</v>
      </c>
      <c r="G8" s="91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EBE1C-33B2-453B-B1B0-07D66E75929F}">
  <dimension ref="B2:H8"/>
  <sheetViews>
    <sheetView workbookViewId="0">
      <selection activeCell="E13" sqref="E13"/>
    </sheetView>
  </sheetViews>
  <sheetFormatPr defaultRowHeight="14.5"/>
  <cols>
    <col min="2" max="2" width="22.7265625" bestFit="1" customWidth="1"/>
    <col min="3" max="3" width="11.54296875" bestFit="1" customWidth="1"/>
    <col min="7" max="7" width="8.7265625" bestFit="1" customWidth="1"/>
    <col min="8" max="8" width="10.81640625" bestFit="1" customWidth="1"/>
  </cols>
  <sheetData>
    <row r="2" spans="2:8">
      <c r="B2" s="251" t="s">
        <v>148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9</v>
      </c>
    </row>
    <row r="5" spans="2:8">
      <c r="B5" s="198" t="s">
        <v>373</v>
      </c>
      <c r="C5" s="237" t="s">
        <v>374</v>
      </c>
      <c r="D5" s="10">
        <v>45809</v>
      </c>
      <c r="E5" s="10">
        <f t="shared" ref="E5" si="0">(D5+1)</f>
        <v>45810</v>
      </c>
      <c r="F5" s="10">
        <f>(E5+3)</f>
        <v>45813</v>
      </c>
      <c r="G5" s="34"/>
    </row>
    <row r="6" spans="2:8">
      <c r="B6" s="198" t="s">
        <v>177</v>
      </c>
      <c r="C6" s="237" t="s">
        <v>375</v>
      </c>
      <c r="D6" s="10">
        <v>45816</v>
      </c>
      <c r="E6" s="10">
        <f t="shared" ref="E6:E8" si="1">(D6+1)</f>
        <v>45817</v>
      </c>
      <c r="F6" s="10">
        <f>(E6+3)</f>
        <v>45820</v>
      </c>
      <c r="G6" s="34"/>
    </row>
    <row r="7" spans="2:8">
      <c r="B7" s="198" t="s">
        <v>197</v>
      </c>
      <c r="C7" s="237" t="s">
        <v>376</v>
      </c>
      <c r="D7" s="10">
        <v>45823</v>
      </c>
      <c r="E7" s="10">
        <f t="shared" si="1"/>
        <v>45824</v>
      </c>
      <c r="F7" s="10">
        <f>(E7+3)</f>
        <v>45827</v>
      </c>
      <c r="G7" s="34"/>
    </row>
    <row r="8" spans="2:8" ht="15" thickBot="1">
      <c r="B8" s="199" t="s">
        <v>372</v>
      </c>
      <c r="C8" s="238" t="s">
        <v>377</v>
      </c>
      <c r="D8" s="13">
        <v>45830</v>
      </c>
      <c r="E8" s="13">
        <f t="shared" si="1"/>
        <v>45831</v>
      </c>
      <c r="F8" s="13">
        <f>(E8+3)</f>
        <v>45834</v>
      </c>
      <c r="G8" s="35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217EE-BB8E-455F-846D-5CAC185F8351}">
  <dimension ref="B2:H4"/>
  <sheetViews>
    <sheetView workbookViewId="0">
      <selection activeCell="H12" sqref="H12"/>
    </sheetView>
  </sheetViews>
  <sheetFormatPr defaultRowHeight="14.5"/>
  <cols>
    <col min="2" max="2" width="22.7265625" bestFit="1" customWidth="1"/>
    <col min="3" max="3" width="11.54296875" bestFit="1" customWidth="1"/>
    <col min="7" max="7" width="8.7265625" bestFit="1" customWidth="1"/>
    <col min="8" max="8" width="10.81640625" bestFit="1" customWidth="1"/>
  </cols>
  <sheetData>
    <row r="2" spans="2:8">
      <c r="B2" s="251" t="s">
        <v>182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80</v>
      </c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B9D66-B92E-4F05-B310-5F093A728659}">
  <dimension ref="B2:H14"/>
  <sheetViews>
    <sheetView workbookViewId="0">
      <selection activeCell="M21" sqref="M20:N21"/>
    </sheetView>
  </sheetViews>
  <sheetFormatPr defaultRowHeight="14.5"/>
  <cols>
    <col min="2" max="2" width="28.54296875" bestFit="1" customWidth="1"/>
    <col min="3" max="3" width="11.54296875" bestFit="1" customWidth="1"/>
    <col min="7" max="7" width="8.7265625" bestFit="1" customWidth="1"/>
    <col min="8" max="8" width="10.81640625" bestFit="1" customWidth="1"/>
  </cols>
  <sheetData>
    <row r="2" spans="2:8">
      <c r="B2" s="251" t="s">
        <v>198</v>
      </c>
      <c r="C2" s="251"/>
      <c r="D2" s="251"/>
      <c r="E2" s="251"/>
      <c r="F2" s="251"/>
      <c r="G2" s="251"/>
    </row>
    <row r="3" spans="2:8" ht="15" thickBot="1">
      <c r="B3" s="1"/>
      <c r="C3" s="1"/>
      <c r="D3" s="1"/>
      <c r="E3" s="1"/>
      <c r="F3" s="1"/>
      <c r="G3" s="1"/>
    </row>
    <row r="4" spans="2:8">
      <c r="B4" s="44" t="s">
        <v>1</v>
      </c>
      <c r="C4" s="45" t="s">
        <v>2</v>
      </c>
      <c r="D4" s="45" t="s">
        <v>3</v>
      </c>
      <c r="E4" s="45" t="s">
        <v>4</v>
      </c>
      <c r="F4" s="45" t="s">
        <v>5</v>
      </c>
      <c r="G4" s="46" t="s">
        <v>6</v>
      </c>
      <c r="H4" s="47" t="s">
        <v>125</v>
      </c>
    </row>
    <row r="5" spans="2:8">
      <c r="B5" s="89" t="s">
        <v>190</v>
      </c>
      <c r="C5" s="87" t="s">
        <v>404</v>
      </c>
      <c r="D5" s="135">
        <v>45816</v>
      </c>
      <c r="E5" s="135">
        <f>(D5+1)</f>
        <v>45817</v>
      </c>
      <c r="F5" s="135">
        <f>(E5+10)</f>
        <v>45827</v>
      </c>
      <c r="G5" s="243"/>
      <c r="H5" s="47"/>
    </row>
    <row r="6" spans="2:8">
      <c r="B6" s="89" t="s">
        <v>401</v>
      </c>
      <c r="C6" s="87" t="s">
        <v>405</v>
      </c>
      <c r="D6" s="135">
        <v>45823</v>
      </c>
      <c r="E6" s="135">
        <f t="shared" ref="E6:E8" si="0">(D6+1)</f>
        <v>45824</v>
      </c>
      <c r="F6" s="135">
        <f t="shared" ref="F6:F8" si="1">(E6+10)</f>
        <v>45834</v>
      </c>
      <c r="G6" s="243"/>
      <c r="H6" s="47"/>
    </row>
    <row r="7" spans="2:8">
      <c r="B7" s="89" t="s">
        <v>402</v>
      </c>
      <c r="C7" s="87" t="s">
        <v>406</v>
      </c>
      <c r="D7" s="135">
        <v>45830</v>
      </c>
      <c r="E7" s="135">
        <f t="shared" si="0"/>
        <v>45831</v>
      </c>
      <c r="F7" s="135">
        <f t="shared" si="1"/>
        <v>45841</v>
      </c>
      <c r="G7" s="243"/>
      <c r="H7" s="47"/>
    </row>
    <row r="8" spans="2:8" ht="15" thickBot="1">
      <c r="B8" s="90" t="s">
        <v>403</v>
      </c>
      <c r="C8" s="88" t="s">
        <v>407</v>
      </c>
      <c r="D8" s="118">
        <v>45837</v>
      </c>
      <c r="E8" s="118">
        <f t="shared" si="0"/>
        <v>45838</v>
      </c>
      <c r="F8" s="118">
        <f t="shared" si="1"/>
        <v>45848</v>
      </c>
      <c r="G8" s="244"/>
      <c r="H8" s="47"/>
    </row>
    <row r="10" spans="2:8">
      <c r="B10" s="251" t="s">
        <v>198</v>
      </c>
      <c r="C10" s="251"/>
      <c r="D10" s="251"/>
      <c r="E10" s="251"/>
      <c r="F10" s="251"/>
      <c r="G10" s="251"/>
    </row>
    <row r="11" spans="2:8" ht="15" thickBot="1">
      <c r="B11" s="1"/>
      <c r="C11" s="1"/>
      <c r="D11" s="1"/>
      <c r="E11" s="1"/>
      <c r="F11" s="1"/>
      <c r="G11" s="1"/>
    </row>
    <row r="12" spans="2:8">
      <c r="B12" s="44" t="s">
        <v>1</v>
      </c>
      <c r="C12" s="45" t="s">
        <v>2</v>
      </c>
      <c r="D12" s="45" t="s">
        <v>3</v>
      </c>
      <c r="E12" s="45" t="s">
        <v>4</v>
      </c>
      <c r="F12" s="45" t="s">
        <v>5</v>
      </c>
      <c r="G12" s="46" t="s">
        <v>6</v>
      </c>
      <c r="H12" s="32" t="s">
        <v>10</v>
      </c>
    </row>
    <row r="13" spans="2:8">
      <c r="B13" s="89" t="s">
        <v>397</v>
      </c>
      <c r="C13" s="87" t="s">
        <v>399</v>
      </c>
      <c r="D13" s="94">
        <v>45823</v>
      </c>
      <c r="E13" s="94">
        <f>(D13+1)</f>
        <v>45824</v>
      </c>
      <c r="F13" s="94">
        <f>(E13+11)</f>
        <v>45835</v>
      </c>
      <c r="G13" s="95"/>
    </row>
    <row r="14" spans="2:8" ht="15" thickBot="1">
      <c r="B14" s="90" t="s">
        <v>398</v>
      </c>
      <c r="C14" s="88" t="s">
        <v>400</v>
      </c>
      <c r="D14" s="41">
        <v>45834</v>
      </c>
      <c r="E14" s="41">
        <f>(D14+1)</f>
        <v>45835</v>
      </c>
      <c r="F14" s="41">
        <f>(E14+11)</f>
        <v>45846</v>
      </c>
      <c r="G14" s="91"/>
    </row>
  </sheetData>
  <mergeCells count="2">
    <mergeCell ref="B2:G2"/>
    <mergeCell ref="B10:G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35</vt:i4>
      </vt:variant>
    </vt:vector>
  </HeadingPairs>
  <TitlesOfParts>
    <vt:vector size="35" baseType="lpstr">
      <vt:lpstr>SAILING SCHEDULE</vt:lpstr>
      <vt:lpstr>BANGKOK</vt:lpstr>
      <vt:lpstr>MANILA</vt:lpstr>
      <vt:lpstr>DAVAO</vt:lpstr>
      <vt:lpstr>BELAWAN</vt:lpstr>
      <vt:lpstr>KOTA KINABALU</vt:lpstr>
      <vt:lpstr>BINTULU</vt:lpstr>
      <vt:lpstr>CHATTOGRAM</vt:lpstr>
      <vt:lpstr>HO CHI MINH</vt:lpstr>
      <vt:lpstr>HAIPHONG</vt:lpstr>
      <vt:lpstr>JAKARTA</vt:lpstr>
      <vt:lpstr>DA NANG</vt:lpstr>
      <vt:lpstr>KUCHING</vt:lpstr>
      <vt:lpstr>SIHANOUKVILLE</vt:lpstr>
      <vt:lpstr>YANGON</vt:lpstr>
      <vt:lpstr>LAEM CHABANG</vt:lpstr>
      <vt:lpstr>MUARA</vt:lpstr>
      <vt:lpstr>SEMARANG</vt:lpstr>
      <vt:lpstr>SURABAYA</vt:lpstr>
      <vt:lpstr>PORT KLANG</vt:lpstr>
      <vt:lpstr>CHENNAI</vt:lpstr>
      <vt:lpstr>NHAVA SHEVA</vt:lpstr>
      <vt:lpstr>KOLKATA</vt:lpstr>
      <vt:lpstr>JEBEL ALI</vt:lpstr>
      <vt:lpstr>XIN GANG</vt:lpstr>
      <vt:lpstr>CEBU</vt:lpstr>
      <vt:lpstr>QINGDAO </vt:lpstr>
      <vt:lpstr>NINGBO</vt:lpstr>
      <vt:lpstr>LYG</vt:lpstr>
      <vt:lpstr>DALIAN</vt:lpstr>
      <vt:lpstr>MUNDRA</vt:lpstr>
      <vt:lpstr>GENERAL SANTOS</vt:lpstr>
      <vt:lpstr>PENANG</vt:lpstr>
      <vt:lpstr>VIZAG</vt:lpstr>
      <vt:lpstr>KARACHI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Kelvin Ting</dc:creator>
  <cp:lastModifiedBy>Oceanblu Shipping</cp:lastModifiedBy>
  <dcterms:created xsi:type="dcterms:W3CDTF">2022-11-25T02:26:38Z</dcterms:created>
  <dcterms:modified xsi:type="dcterms:W3CDTF">2025-06-02T02:39:34Z</dcterms:modified>
</cp:coreProperties>
</file>